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11970" tabRatio="47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Лист1!$A$1:$Z$78</definedName>
  </definedNames>
  <calcPr calcId="125725"/>
</workbook>
</file>

<file path=xl/calcChain.xml><?xml version="1.0" encoding="utf-8"?>
<calcChain xmlns="http://schemas.openxmlformats.org/spreadsheetml/2006/main">
  <c r="W7" i="1"/>
  <c r="X7" s="1"/>
  <c r="Z7" s="1"/>
  <c r="W8"/>
  <c r="X8" s="1"/>
  <c r="Z8" s="1"/>
  <c r="W9"/>
  <c r="X9" s="1"/>
  <c r="Z9" s="1"/>
  <c r="W10"/>
  <c r="X10" s="1"/>
  <c r="Z10" s="1"/>
  <c r="W11"/>
  <c r="X11" s="1"/>
  <c r="Z11" s="1"/>
  <c r="W12"/>
  <c r="X12" s="1"/>
  <c r="Z12" s="1"/>
  <c r="W13"/>
  <c r="X13" s="1"/>
  <c r="Z13" s="1"/>
  <c r="W14"/>
  <c r="X14" s="1"/>
  <c r="Z14" s="1"/>
  <c r="W15"/>
  <c r="X15" s="1"/>
  <c r="Z15" s="1"/>
  <c r="W16"/>
  <c r="X16" s="1"/>
  <c r="Z16" s="1"/>
  <c r="W17"/>
  <c r="X17" s="1"/>
  <c r="Z17" s="1"/>
  <c r="W18"/>
  <c r="X18" s="1"/>
  <c r="Z18" s="1"/>
  <c r="W19"/>
  <c r="X19" s="1"/>
  <c r="Z19" s="1"/>
  <c r="W20"/>
  <c r="X20" s="1"/>
  <c r="Z20" s="1"/>
  <c r="W21"/>
  <c r="X21" s="1"/>
  <c r="Z21" s="1"/>
  <c r="W22"/>
  <c r="X22" s="1"/>
  <c r="Z22" s="1"/>
  <c r="W23"/>
  <c r="X23" s="1"/>
  <c r="Z23" s="1"/>
  <c r="W24"/>
  <c r="X24" s="1"/>
  <c r="Z24" s="1"/>
  <c r="W25"/>
  <c r="X25" s="1"/>
  <c r="Z25" s="1"/>
  <c r="W26"/>
  <c r="X26" s="1"/>
  <c r="Z26" s="1"/>
  <c r="W27"/>
  <c r="X27" s="1"/>
  <c r="Z27" s="1"/>
  <c r="W28"/>
  <c r="X28" s="1"/>
  <c r="Z28" s="1"/>
  <c r="W29"/>
  <c r="X29" s="1"/>
  <c r="Z29" s="1"/>
  <c r="W30"/>
  <c r="X30" s="1"/>
  <c r="Z30" s="1"/>
  <c r="W31"/>
  <c r="X31" s="1"/>
  <c r="Z31" s="1"/>
  <c r="W32"/>
  <c r="X32" s="1"/>
  <c r="Z32" s="1"/>
  <c r="W33"/>
  <c r="X33" s="1"/>
  <c r="Z33" s="1"/>
  <c r="W34"/>
  <c r="X34" s="1"/>
  <c r="Z34" s="1"/>
  <c r="W35"/>
  <c r="X35" s="1"/>
  <c r="Z35" s="1"/>
  <c r="W36"/>
  <c r="X36" s="1"/>
  <c r="Z36" s="1"/>
  <c r="W37"/>
  <c r="X37" s="1"/>
  <c r="Z37" s="1"/>
  <c r="W38"/>
  <c r="X38" s="1"/>
  <c r="Z38" s="1"/>
  <c r="W39"/>
  <c r="X39" s="1"/>
  <c r="Z39" s="1"/>
  <c r="W40"/>
  <c r="X40" s="1"/>
  <c r="Z40" s="1"/>
  <c r="W41"/>
  <c r="X41" s="1"/>
  <c r="Z41" s="1"/>
  <c r="W42"/>
  <c r="X42" s="1"/>
  <c r="Z42" s="1"/>
  <c r="W43"/>
  <c r="X43" s="1"/>
  <c r="Z43" s="1"/>
  <c r="W44"/>
  <c r="X44" s="1"/>
  <c r="Z44" s="1"/>
  <c r="W45"/>
  <c r="X45" s="1"/>
  <c r="Z45" s="1"/>
  <c r="W46"/>
  <c r="X46" s="1"/>
  <c r="Z46" s="1"/>
  <c r="W47"/>
  <c r="X47" s="1"/>
  <c r="Z47" s="1"/>
  <c r="W48"/>
  <c r="X48" s="1"/>
  <c r="Z48" s="1"/>
  <c r="W49"/>
  <c r="X49" s="1"/>
  <c r="Z49" s="1"/>
  <c r="W50"/>
  <c r="X50" s="1"/>
  <c r="Z50" s="1"/>
  <c r="W51"/>
  <c r="X51" s="1"/>
  <c r="Z51" s="1"/>
  <c r="W52"/>
  <c r="X52" s="1"/>
  <c r="Z52" s="1"/>
  <c r="W53"/>
  <c r="X53" s="1"/>
  <c r="Z53" s="1"/>
  <c r="W54"/>
  <c r="X54" s="1"/>
  <c r="Z54" s="1"/>
  <c r="W55"/>
  <c r="X55" s="1"/>
  <c r="Z55" s="1"/>
  <c r="W56"/>
  <c r="X56" s="1"/>
  <c r="Z56" s="1"/>
  <c r="W57"/>
  <c r="X57" s="1"/>
  <c r="Z57" s="1"/>
  <c r="W58"/>
  <c r="X58" s="1"/>
  <c r="Z58" s="1"/>
  <c r="W59"/>
  <c r="X59" s="1"/>
  <c r="Z59" s="1"/>
  <c r="W60"/>
  <c r="X60" s="1"/>
  <c r="Z60" s="1"/>
  <c r="W61"/>
  <c r="X61" s="1"/>
  <c r="Z61" s="1"/>
  <c r="W62"/>
  <c r="X62" s="1"/>
  <c r="Z62" s="1"/>
  <c r="W63"/>
  <c r="X63" s="1"/>
  <c r="Z63" s="1"/>
  <c r="W64"/>
  <c r="X64" s="1"/>
  <c r="Z64" s="1"/>
  <c r="W65"/>
  <c r="X65" s="1"/>
  <c r="Z65" s="1"/>
  <c r="W66"/>
  <c r="X66" s="1"/>
  <c r="Z66" s="1"/>
  <c r="W67"/>
  <c r="X67" s="1"/>
  <c r="Z67" s="1"/>
  <c r="W68"/>
  <c r="X68" s="1"/>
  <c r="Z68" s="1"/>
  <c r="W69"/>
  <c r="X69" s="1"/>
  <c r="Z69" s="1"/>
  <c r="W70"/>
  <c r="X70" s="1"/>
  <c r="Z70" s="1"/>
  <c r="W71"/>
  <c r="X71" s="1"/>
  <c r="Z71" s="1"/>
  <c r="W72"/>
  <c r="X72" s="1"/>
  <c r="Z72" s="1"/>
  <c r="W73"/>
  <c r="X73" s="1"/>
  <c r="Z73" s="1"/>
  <c r="W74"/>
  <c r="X74" s="1"/>
  <c r="Z74" s="1"/>
  <c r="W75"/>
  <c r="X75" s="1"/>
  <c r="Z75" s="1"/>
  <c r="W76"/>
  <c r="X76" s="1"/>
  <c r="Z76" s="1"/>
  <c r="W6"/>
  <c r="X6" s="1"/>
  <c r="Z6" s="1"/>
  <c r="I7"/>
  <c r="J7" s="1"/>
  <c r="L7" s="1"/>
  <c r="I8"/>
  <c r="J8" s="1"/>
  <c r="L8" s="1"/>
  <c r="I9"/>
  <c r="J9" s="1"/>
  <c r="L9" s="1"/>
  <c r="I10"/>
  <c r="J10" s="1"/>
  <c r="L10" s="1"/>
  <c r="I11"/>
  <c r="J11" s="1"/>
  <c r="L11" s="1"/>
  <c r="I12"/>
  <c r="J12" s="1"/>
  <c r="L12" s="1"/>
  <c r="I13"/>
  <c r="J13" s="1"/>
  <c r="L13" s="1"/>
  <c r="I14"/>
  <c r="J14" s="1"/>
  <c r="L14" s="1"/>
  <c r="I15"/>
  <c r="J15" s="1"/>
  <c r="L15" s="1"/>
  <c r="I16"/>
  <c r="J16" s="1"/>
  <c r="L16" s="1"/>
  <c r="I17"/>
  <c r="J17" s="1"/>
  <c r="L17" s="1"/>
  <c r="I18"/>
  <c r="J18" s="1"/>
  <c r="L18" s="1"/>
  <c r="I19"/>
  <c r="J19" s="1"/>
  <c r="L19" s="1"/>
  <c r="I20"/>
  <c r="J20" s="1"/>
  <c r="L20" s="1"/>
  <c r="I21"/>
  <c r="J21" s="1"/>
  <c r="L21" s="1"/>
  <c r="I22"/>
  <c r="J22" s="1"/>
  <c r="L22" s="1"/>
  <c r="I23"/>
  <c r="J23" s="1"/>
  <c r="L23" s="1"/>
  <c r="I24"/>
  <c r="J24" s="1"/>
  <c r="L24" s="1"/>
  <c r="I25"/>
  <c r="J25" s="1"/>
  <c r="L25" s="1"/>
  <c r="I26"/>
  <c r="J26" s="1"/>
  <c r="L26" s="1"/>
  <c r="I27"/>
  <c r="J27" s="1"/>
  <c r="L27" s="1"/>
  <c r="I28"/>
  <c r="J28" s="1"/>
  <c r="L28" s="1"/>
  <c r="I29"/>
  <c r="J29" s="1"/>
  <c r="L29" s="1"/>
  <c r="I30"/>
  <c r="J30" s="1"/>
  <c r="L30" s="1"/>
  <c r="I31"/>
  <c r="J31" s="1"/>
  <c r="L31" s="1"/>
  <c r="I32"/>
  <c r="J32" s="1"/>
  <c r="L32" s="1"/>
  <c r="I33"/>
  <c r="J33" s="1"/>
  <c r="L33" s="1"/>
  <c r="I34"/>
  <c r="J34" s="1"/>
  <c r="L34" s="1"/>
  <c r="I35"/>
  <c r="J35" s="1"/>
  <c r="L35" s="1"/>
  <c r="I36"/>
  <c r="J36" s="1"/>
  <c r="L36" s="1"/>
  <c r="I37"/>
  <c r="J37" s="1"/>
  <c r="L37" s="1"/>
  <c r="I38"/>
  <c r="J38" s="1"/>
  <c r="L38" s="1"/>
  <c r="I39"/>
  <c r="J39" s="1"/>
  <c r="L39" s="1"/>
  <c r="I40"/>
  <c r="J40" s="1"/>
  <c r="L40" s="1"/>
  <c r="I41"/>
  <c r="J41" s="1"/>
  <c r="L41" s="1"/>
  <c r="I42"/>
  <c r="J42" s="1"/>
  <c r="L42" s="1"/>
  <c r="I43"/>
  <c r="J43" s="1"/>
  <c r="L43" s="1"/>
  <c r="I44"/>
  <c r="J44" s="1"/>
  <c r="L44" s="1"/>
  <c r="I45"/>
  <c r="J45" s="1"/>
  <c r="L45" s="1"/>
  <c r="I46"/>
  <c r="J46" s="1"/>
  <c r="L46" s="1"/>
  <c r="I47"/>
  <c r="J47" s="1"/>
  <c r="L47" s="1"/>
  <c r="I48"/>
  <c r="J48" s="1"/>
  <c r="L48" s="1"/>
  <c r="I49"/>
  <c r="J49" s="1"/>
  <c r="L49" s="1"/>
  <c r="I50"/>
  <c r="J50" s="1"/>
  <c r="L50" s="1"/>
  <c r="I51"/>
  <c r="J51" s="1"/>
  <c r="L51" s="1"/>
  <c r="I52"/>
  <c r="J52" s="1"/>
  <c r="L52" s="1"/>
  <c r="I53"/>
  <c r="J53" s="1"/>
  <c r="L53" s="1"/>
  <c r="I54"/>
  <c r="J54" s="1"/>
  <c r="L54" s="1"/>
  <c r="I55"/>
  <c r="J55" s="1"/>
  <c r="L55" s="1"/>
  <c r="I56"/>
  <c r="J56" s="1"/>
  <c r="L56" s="1"/>
  <c r="I57"/>
  <c r="J57" s="1"/>
  <c r="L57" s="1"/>
  <c r="I58"/>
  <c r="J58" s="1"/>
  <c r="L58" s="1"/>
  <c r="I59"/>
  <c r="J59" s="1"/>
  <c r="L59" s="1"/>
  <c r="I60"/>
  <c r="J60" s="1"/>
  <c r="L60" s="1"/>
  <c r="I61"/>
  <c r="J61" s="1"/>
  <c r="L61" s="1"/>
  <c r="I62"/>
  <c r="J62" s="1"/>
  <c r="L62" s="1"/>
  <c r="I63"/>
  <c r="J63" s="1"/>
  <c r="L63" s="1"/>
  <c r="I64"/>
  <c r="J64" s="1"/>
  <c r="L64" s="1"/>
  <c r="I65"/>
  <c r="J65" s="1"/>
  <c r="L65" s="1"/>
  <c r="I66"/>
  <c r="J66" s="1"/>
  <c r="L66" s="1"/>
  <c r="I67"/>
  <c r="J67" s="1"/>
  <c r="L67" s="1"/>
  <c r="I68"/>
  <c r="J68" s="1"/>
  <c r="L68" s="1"/>
  <c r="I69"/>
  <c r="J69" s="1"/>
  <c r="L69" s="1"/>
  <c r="I70"/>
  <c r="J70" s="1"/>
  <c r="L70" s="1"/>
  <c r="I71"/>
  <c r="J71" s="1"/>
  <c r="L71" s="1"/>
  <c r="I72"/>
  <c r="J72" s="1"/>
  <c r="L72" s="1"/>
  <c r="I73"/>
  <c r="J73" s="1"/>
  <c r="L73" s="1"/>
  <c r="I74"/>
  <c r="J74" s="1"/>
  <c r="L74" s="1"/>
  <c r="I75"/>
  <c r="J75" s="1"/>
  <c r="L75" s="1"/>
  <c r="I76"/>
  <c r="J76" s="1"/>
  <c r="L76" s="1"/>
  <c r="I6"/>
  <c r="P7"/>
  <c r="Q7" s="1"/>
  <c r="S7" s="1"/>
  <c r="P8"/>
  <c r="Q8" s="1"/>
  <c r="S8" s="1"/>
  <c r="P9"/>
  <c r="Q9" s="1"/>
  <c r="S9" s="1"/>
  <c r="P10"/>
  <c r="Q10" s="1"/>
  <c r="S10" s="1"/>
  <c r="P11"/>
  <c r="Q11" s="1"/>
  <c r="S11" s="1"/>
  <c r="P12"/>
  <c r="Q12" s="1"/>
  <c r="S12" s="1"/>
  <c r="P13"/>
  <c r="Q13" s="1"/>
  <c r="S13" s="1"/>
  <c r="P14"/>
  <c r="Q14" s="1"/>
  <c r="S14" s="1"/>
  <c r="P15"/>
  <c r="Q15" s="1"/>
  <c r="S15" s="1"/>
  <c r="P16"/>
  <c r="Q16" s="1"/>
  <c r="S16" s="1"/>
  <c r="P17"/>
  <c r="Q17" s="1"/>
  <c r="S17" s="1"/>
  <c r="P18"/>
  <c r="Q18" s="1"/>
  <c r="S18" s="1"/>
  <c r="P19"/>
  <c r="Q19" s="1"/>
  <c r="S19" s="1"/>
  <c r="P20"/>
  <c r="Q20" s="1"/>
  <c r="S20" s="1"/>
  <c r="P21"/>
  <c r="Q21" s="1"/>
  <c r="S21" s="1"/>
  <c r="P22"/>
  <c r="Q22" s="1"/>
  <c r="S22" s="1"/>
  <c r="P23"/>
  <c r="Q23" s="1"/>
  <c r="S23" s="1"/>
  <c r="P24"/>
  <c r="Q24" s="1"/>
  <c r="S24" s="1"/>
  <c r="P25"/>
  <c r="Q25" s="1"/>
  <c r="S25" s="1"/>
  <c r="P26"/>
  <c r="Q26" s="1"/>
  <c r="S26" s="1"/>
  <c r="P27"/>
  <c r="Q27" s="1"/>
  <c r="S27" s="1"/>
  <c r="P28"/>
  <c r="Q28" s="1"/>
  <c r="S28" s="1"/>
  <c r="P29"/>
  <c r="Q29" s="1"/>
  <c r="S29" s="1"/>
  <c r="P30"/>
  <c r="Q30" s="1"/>
  <c r="S30" s="1"/>
  <c r="P31"/>
  <c r="Q31" s="1"/>
  <c r="S31" s="1"/>
  <c r="P32"/>
  <c r="Q32" s="1"/>
  <c r="S32" s="1"/>
  <c r="P33"/>
  <c r="Q33" s="1"/>
  <c r="S33" s="1"/>
  <c r="P34"/>
  <c r="Q34" s="1"/>
  <c r="S34" s="1"/>
  <c r="P35"/>
  <c r="Q35" s="1"/>
  <c r="S35" s="1"/>
  <c r="P36"/>
  <c r="Q36" s="1"/>
  <c r="S36" s="1"/>
  <c r="P37"/>
  <c r="Q37" s="1"/>
  <c r="S37" s="1"/>
  <c r="P38"/>
  <c r="Q38" s="1"/>
  <c r="S38" s="1"/>
  <c r="P39"/>
  <c r="Q39" s="1"/>
  <c r="S39" s="1"/>
  <c r="P40"/>
  <c r="Q40" s="1"/>
  <c r="S40" s="1"/>
  <c r="P41"/>
  <c r="Q41" s="1"/>
  <c r="S41" s="1"/>
  <c r="P42"/>
  <c r="Q42" s="1"/>
  <c r="S42" s="1"/>
  <c r="P43"/>
  <c r="Q43" s="1"/>
  <c r="S43" s="1"/>
  <c r="P44"/>
  <c r="Q44" s="1"/>
  <c r="S44" s="1"/>
  <c r="P45"/>
  <c r="Q45" s="1"/>
  <c r="S45" s="1"/>
  <c r="P46"/>
  <c r="Q46" s="1"/>
  <c r="S46" s="1"/>
  <c r="P47"/>
  <c r="Q47" s="1"/>
  <c r="S47" s="1"/>
  <c r="P48"/>
  <c r="Q48" s="1"/>
  <c r="S48" s="1"/>
  <c r="P49"/>
  <c r="Q49" s="1"/>
  <c r="S49" s="1"/>
  <c r="P50"/>
  <c r="Q50" s="1"/>
  <c r="S50" s="1"/>
  <c r="P51"/>
  <c r="Q51" s="1"/>
  <c r="S51" s="1"/>
  <c r="P52"/>
  <c r="Q52" s="1"/>
  <c r="S52" s="1"/>
  <c r="P53"/>
  <c r="Q53" s="1"/>
  <c r="S53" s="1"/>
  <c r="P54"/>
  <c r="Q54" s="1"/>
  <c r="S54" s="1"/>
  <c r="P55"/>
  <c r="Q55" s="1"/>
  <c r="S55" s="1"/>
  <c r="P56"/>
  <c r="Q56" s="1"/>
  <c r="S56" s="1"/>
  <c r="P57"/>
  <c r="Q57" s="1"/>
  <c r="S57" s="1"/>
  <c r="P58"/>
  <c r="Q58" s="1"/>
  <c r="S58" s="1"/>
  <c r="P59"/>
  <c r="Q59" s="1"/>
  <c r="S59" s="1"/>
  <c r="P60"/>
  <c r="Q60" s="1"/>
  <c r="S60" s="1"/>
  <c r="P61"/>
  <c r="Q61" s="1"/>
  <c r="S61" s="1"/>
  <c r="P62"/>
  <c r="Q62" s="1"/>
  <c r="S62" s="1"/>
  <c r="P63"/>
  <c r="Q63" s="1"/>
  <c r="S63" s="1"/>
  <c r="P64"/>
  <c r="Q64" s="1"/>
  <c r="S64" s="1"/>
  <c r="P65"/>
  <c r="Q65" s="1"/>
  <c r="S65" s="1"/>
  <c r="P66"/>
  <c r="Q66" s="1"/>
  <c r="S66" s="1"/>
  <c r="P67"/>
  <c r="Q67" s="1"/>
  <c r="S67" s="1"/>
  <c r="P68"/>
  <c r="Q68" s="1"/>
  <c r="S68" s="1"/>
  <c r="P69"/>
  <c r="Q69" s="1"/>
  <c r="S69" s="1"/>
  <c r="P70"/>
  <c r="Q70" s="1"/>
  <c r="S70" s="1"/>
  <c r="P71"/>
  <c r="Q71" s="1"/>
  <c r="S71" s="1"/>
  <c r="P72"/>
  <c r="Q72" s="1"/>
  <c r="S72" s="1"/>
  <c r="P73"/>
  <c r="Q73" s="1"/>
  <c r="S73" s="1"/>
  <c r="P74"/>
  <c r="Q74" s="1"/>
  <c r="S74" s="1"/>
  <c r="P75"/>
  <c r="Q75" s="1"/>
  <c r="S75" s="1"/>
  <c r="P76"/>
  <c r="Q76" s="1"/>
  <c r="S76" s="1"/>
  <c r="P6" l="1"/>
  <c r="Q6" s="1"/>
  <c r="S6" s="1"/>
  <c r="J6"/>
  <c r="L6" s="1"/>
  <c r="X78"/>
  <c r="W78"/>
  <c r="I78"/>
  <c r="J78"/>
  <c r="Q78"/>
  <c r="P78"/>
  <c r="S77" l="1"/>
  <c r="L77" l="1"/>
  <c r="Z77"/>
</calcChain>
</file>

<file path=xl/sharedStrings.xml><?xml version="1.0" encoding="utf-8"?>
<sst xmlns="http://schemas.openxmlformats.org/spreadsheetml/2006/main" count="143" uniqueCount="123">
  <si>
    <t>Наименование продуктов</t>
  </si>
  <si>
    <t>Цена, рубли</t>
  </si>
  <si>
    <t>Крупы (злаки), бобовые</t>
  </si>
  <si>
    <t>крупа гречневая</t>
  </si>
  <si>
    <t>крупа горох</t>
  </si>
  <si>
    <t>крупа манная</t>
  </si>
  <si>
    <t>крупа геркулес</t>
  </si>
  <si>
    <t>крупа рис</t>
  </si>
  <si>
    <t>крупа пшено</t>
  </si>
  <si>
    <t>мука</t>
  </si>
  <si>
    <t>крахмал</t>
  </si>
  <si>
    <t>дрожжи</t>
  </si>
  <si>
    <t>сметана</t>
  </si>
  <si>
    <t>Молоко в т.ч. кисломолочные продукты</t>
  </si>
  <si>
    <t>мол/сгущеное</t>
  </si>
  <si>
    <t>молоко</t>
  </si>
  <si>
    <t>творог</t>
  </si>
  <si>
    <t>сыр</t>
  </si>
  <si>
    <t>птица</t>
  </si>
  <si>
    <t>кофейный напиток злаковый</t>
  </si>
  <si>
    <t>какао-порошок</t>
  </si>
  <si>
    <t>чай</t>
  </si>
  <si>
    <t>картофель</t>
  </si>
  <si>
    <t>Овощи</t>
  </si>
  <si>
    <t>капуста</t>
  </si>
  <si>
    <t>лук репка</t>
  </si>
  <si>
    <t>свекла</t>
  </si>
  <si>
    <t>кукуруза кон-ая</t>
  </si>
  <si>
    <t>зел/горошек кон-ый</t>
  </si>
  <si>
    <t>огурцы соленые</t>
  </si>
  <si>
    <t>морковь</t>
  </si>
  <si>
    <t>икра кабачковая</t>
  </si>
  <si>
    <t>чеснок</t>
  </si>
  <si>
    <t>макароны</t>
  </si>
  <si>
    <t>яблоки</t>
  </si>
  <si>
    <t>Фрукты (плоды) свежие</t>
  </si>
  <si>
    <t>лимон</t>
  </si>
  <si>
    <t>Фрукты (плоды)сухие</t>
  </si>
  <si>
    <t>сухофрукты</t>
  </si>
  <si>
    <t>сахар</t>
  </si>
  <si>
    <t>батон</t>
  </si>
  <si>
    <t>хлеб пшеничный</t>
  </si>
  <si>
    <t>сухари панировочные</t>
  </si>
  <si>
    <t>Хлеб пшеничный или хлеб зерновой</t>
  </si>
  <si>
    <t xml:space="preserve">хлеб ржаной </t>
  </si>
  <si>
    <t>сок</t>
  </si>
  <si>
    <t>колбаса</t>
  </si>
  <si>
    <t>сайра консерва</t>
  </si>
  <si>
    <t>масло растительное</t>
  </si>
  <si>
    <t>яйцо</t>
  </si>
  <si>
    <t>Кондитерские изделия</t>
  </si>
  <si>
    <t>масло сливочное</t>
  </si>
  <si>
    <t>Макаронные изделия</t>
  </si>
  <si>
    <t>Мука пшеничная</t>
  </si>
  <si>
    <t>Мука картофельная</t>
  </si>
  <si>
    <t>Дрожжи хлебопекарные</t>
  </si>
  <si>
    <t>Сметана</t>
  </si>
  <si>
    <t>Творог</t>
  </si>
  <si>
    <t>Сыр</t>
  </si>
  <si>
    <t>Птица (куры 1 кат пот)</t>
  </si>
  <si>
    <t>Кофейный напиток злаковый (суррогатный), в т.ч. из цикория</t>
  </si>
  <si>
    <t>Какао-порошок</t>
  </si>
  <si>
    <t>Чай, включая фиточай</t>
  </si>
  <si>
    <t>Сахар</t>
  </si>
  <si>
    <t>Хлеб ржаной (ржано-пшеничный)</t>
  </si>
  <si>
    <t>Соки фруктовые</t>
  </si>
  <si>
    <t>Колбасные изделия</t>
  </si>
  <si>
    <t>Масло коровье</t>
  </si>
  <si>
    <t>Масло растительное</t>
  </si>
  <si>
    <t>Яйцо куриное</t>
  </si>
  <si>
    <t>Морепродукты</t>
  </si>
  <si>
    <t>Орехи (очищенные)</t>
  </si>
  <si>
    <t>Итого</t>
  </si>
  <si>
    <t>Средняя</t>
  </si>
  <si>
    <t>норма озд/нап 3 - 7 лет, в кг., литрах</t>
  </si>
  <si>
    <t>Соль йодированная</t>
  </si>
  <si>
    <t>соль йодированная</t>
  </si>
  <si>
    <t>Количество рабочих дней</t>
  </si>
  <si>
    <t>кисломолочные продукты</t>
  </si>
  <si>
    <t>овощи свежие</t>
  </si>
  <si>
    <t>зелень свежая</t>
  </si>
  <si>
    <t>фрукты</t>
  </si>
  <si>
    <t>клюква</t>
  </si>
  <si>
    <t>изюм</t>
  </si>
  <si>
    <t>кондитерие изделия</t>
  </si>
  <si>
    <t>Мясо (говядины бескостное)</t>
  </si>
  <si>
    <t>Рыба (филе), в т.ч. слабо или малосоленая</t>
  </si>
  <si>
    <t>Мясо (с костью)</t>
  </si>
  <si>
    <t>мясо говядины (бескостное)</t>
  </si>
  <si>
    <t>шиповник</t>
  </si>
  <si>
    <t>филе минтая</t>
  </si>
  <si>
    <t xml:space="preserve"> сельдь мал-ая (не разделанная)</t>
  </si>
  <si>
    <t>мясо (с костью)</t>
  </si>
  <si>
    <t>орехи (очищенные)</t>
  </si>
  <si>
    <t>рыба свежеороженая (минтай, горбуша, кета пот/без головы)</t>
  </si>
  <si>
    <t>Картофель  (с 29.02. по 01.09.)</t>
  </si>
  <si>
    <t>Картофель  (с 01.09. по 31.10.)</t>
  </si>
  <si>
    <t>Картофель  (с 31.10. по 31.12.)</t>
  </si>
  <si>
    <t>Картофель  (с 31.12. по 28.02.)</t>
  </si>
  <si>
    <t>филе птицы</t>
  </si>
  <si>
    <t>сельдь филе</t>
  </si>
  <si>
    <t>морская капуста</t>
  </si>
  <si>
    <t>Норма 3 - 7 лет, в кг, литрах (общеразвивающей, комбинированной, копенсирующей направлености, 12 часовое пребывание)</t>
  </si>
  <si>
    <t>Норма продуктов питания  в дошкольных организациях</t>
  </si>
  <si>
    <t>Норма 3 - 7 лет, в кг, литрах (общеразвивающей, комбинированной, копенсирующей направлености, 10 часовое пребывание)</t>
  </si>
  <si>
    <t>Норма 3 - 7 лет, в кг, литрах (оздоровительной направленности, 12 часовое пребывание)</t>
  </si>
  <si>
    <t>норма общер/нап 3 - 7 лет, в кг., литрах, 12 часовое пребывание</t>
  </si>
  <si>
    <t xml:space="preserve">Стоимость д/дня, рубли (общеразвивающей, комбинированной, компенсирующей направлености дети 3 - 7 лет,  12 часовое пребывание) </t>
  </si>
  <si>
    <t>норма общер/нап 3 - 7 лет, в кг., литрах, 10 часовое пребывание</t>
  </si>
  <si>
    <t xml:space="preserve">Стоимость д/дня, рубли (общеразвивающей, комбинированной, компенсирующей направлености дети 3 - 7 лет,  10 часовое пребывание) </t>
  </si>
  <si>
    <t xml:space="preserve">Стоимость д/дня, рубли  (оздоровительной направленности дети 3 -7 лет, 12 часовое пребывание) </t>
  </si>
  <si>
    <t>овощи соленые</t>
  </si>
  <si>
    <t>огурцы свежие</t>
  </si>
  <si>
    <t>свежие томаты</t>
  </si>
  <si>
    <t>Норма  в г., мл., 12 часовое пребывание, 3-7 лет (90% набор продуктов питанияот рекомендуемого суточного рациона питания)</t>
  </si>
  <si>
    <t>Норма  в г., мл., 10 часовое пребывание, 3-7 лет (70% набор продуктов питанияот рекомендуемого суточного рациона питания)</t>
  </si>
  <si>
    <t>Норма в г., мл., оздоровительной напровляемости, 12 часовое пребывание, 3-7 лет (90% набор продуктов питанияот рекомендуемого суточного рациона питания)</t>
  </si>
  <si>
    <t>Апрель</t>
  </si>
  <si>
    <t>Май</t>
  </si>
  <si>
    <t>Июнь</t>
  </si>
  <si>
    <t>томатная паста</t>
  </si>
  <si>
    <t>МАДОУ ДСКН № 1, МАДОУ ДСКН № 3, МАДОУ ДСКН № 4, МАДОУ ДСКН № 5, МАДОУ ДСКН № 7</t>
  </si>
  <si>
    <t>Приложение №  1 к приказу  от   27.03.2017г.  № 73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</si>
</sst>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4" fillId="0" borderId="1" xfId="0" applyFont="1" applyBorder="1"/>
    <xf numFmtId="164" fontId="2" fillId="0" borderId="1" xfId="0" applyNumberFormat="1" applyFont="1" applyBorder="1"/>
    <xf numFmtId="0" fontId="2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2" borderId="1" xfId="0" applyFont="1" applyFill="1" applyBorder="1"/>
    <xf numFmtId="1" fontId="2" fillId="2" borderId="1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5" fillId="2" borderId="1" xfId="0" applyFont="1" applyFill="1" applyBorder="1"/>
    <xf numFmtId="1" fontId="5" fillId="2" borderId="1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/>
    <xf numFmtId="2" fontId="3" fillId="0" borderId="2" xfId="0" applyNumberFormat="1" applyFont="1" applyBorder="1"/>
    <xf numFmtId="0" fontId="1" fillId="0" borderId="2" xfId="0" applyFont="1" applyBorder="1"/>
    <xf numFmtId="2" fontId="3" fillId="3" borderId="1" xfId="0" applyNumberFormat="1" applyFont="1" applyFill="1" applyBorder="1"/>
    <xf numFmtId="2" fontId="3" fillId="3" borderId="2" xfId="0" applyNumberFormat="1" applyFont="1" applyFill="1" applyBorder="1"/>
    <xf numFmtId="0" fontId="0" fillId="0" borderId="0" xfId="0" applyAlignment="1"/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2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view="pageBreakPreview" zoomScaleSheetLayoutView="100" workbookViewId="0">
      <pane xSplit="5" ySplit="5" topLeftCell="X66" activePane="bottomRight" state="frozen"/>
      <selection pane="topRight" activeCell="F1" sqref="F1"/>
      <selection pane="bottomLeft" activeCell="A6" sqref="A6"/>
      <selection pane="bottomRight" activeCell="E4" sqref="E4:E5"/>
    </sheetView>
  </sheetViews>
  <sheetFormatPr defaultRowHeight="15"/>
  <cols>
    <col min="1" max="1" width="31.5703125" customWidth="1"/>
    <col min="2" max="2" width="11.28515625" customWidth="1"/>
    <col min="3" max="3" width="11" customWidth="1"/>
    <col min="4" max="4" width="14.7109375" customWidth="1"/>
    <col min="5" max="5" width="30" customWidth="1"/>
    <col min="6" max="6" width="10.42578125" customWidth="1"/>
    <col min="7" max="7" width="12" customWidth="1"/>
    <col min="8" max="8" width="10.42578125" customWidth="1"/>
    <col min="9" max="9" width="10.7109375" customWidth="1"/>
    <col min="10" max="10" width="11.5703125" customWidth="1"/>
    <col min="12" max="12" width="19.140625" customWidth="1"/>
    <col min="13" max="13" width="11.85546875" customWidth="1"/>
    <col min="14" max="14" width="10.28515625" customWidth="1"/>
    <col min="15" max="15" width="10.85546875" customWidth="1"/>
    <col min="16" max="16" width="11.28515625" customWidth="1"/>
    <col min="17" max="17" width="13.7109375" customWidth="1"/>
    <col min="18" max="18" width="9.140625" customWidth="1"/>
    <col min="19" max="19" width="18.7109375" customWidth="1"/>
    <col min="20" max="20" width="11.85546875" customWidth="1"/>
    <col min="21" max="21" width="10.140625" customWidth="1"/>
    <col min="22" max="22" width="10.85546875" customWidth="1"/>
    <col min="24" max="24" width="10.85546875" customWidth="1"/>
    <col min="26" max="26" width="17.85546875" customWidth="1"/>
  </cols>
  <sheetData>
    <row r="1" spans="1:46" ht="15.75">
      <c r="A1" s="68" t="s">
        <v>122</v>
      </c>
      <c r="B1" s="68"/>
      <c r="C1" s="68"/>
      <c r="D1" s="68"/>
      <c r="E1" s="68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6" ht="24.75" customHeight="1">
      <c r="A2" s="42" t="s">
        <v>121</v>
      </c>
      <c r="B2" s="43"/>
      <c r="C2" s="43"/>
      <c r="D2" s="43"/>
      <c r="E2" s="43"/>
      <c r="F2" s="43"/>
      <c r="G2" s="43"/>
      <c r="H2" s="43"/>
      <c r="I2" s="43"/>
      <c r="J2" s="43"/>
      <c r="K2" s="41"/>
      <c r="L2" s="41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</row>
    <row r="3" spans="1:46" ht="20.25" customHeight="1">
      <c r="A3" s="73" t="s">
        <v>103</v>
      </c>
      <c r="B3" s="73"/>
      <c r="C3" s="73"/>
      <c r="D3" s="74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ht="66" customHeight="1">
      <c r="A4" s="75"/>
      <c r="B4" s="75"/>
      <c r="C4" s="75"/>
      <c r="D4" s="76"/>
      <c r="E4" s="64" t="s">
        <v>0</v>
      </c>
      <c r="F4" s="61" t="s">
        <v>102</v>
      </c>
      <c r="G4" s="61"/>
      <c r="H4" s="61"/>
      <c r="I4" s="61"/>
      <c r="J4" s="26" t="s">
        <v>73</v>
      </c>
      <c r="K4" s="59" t="s">
        <v>1</v>
      </c>
      <c r="L4" s="69" t="s">
        <v>107</v>
      </c>
      <c r="M4" s="61" t="s">
        <v>104</v>
      </c>
      <c r="N4" s="61"/>
      <c r="O4" s="61"/>
      <c r="P4" s="61"/>
      <c r="Q4" s="26" t="s">
        <v>73</v>
      </c>
      <c r="R4" s="59" t="s">
        <v>1</v>
      </c>
      <c r="S4" s="69" t="s">
        <v>109</v>
      </c>
      <c r="T4" s="58" t="s">
        <v>105</v>
      </c>
      <c r="U4" s="58"/>
      <c r="V4" s="58"/>
      <c r="W4" s="58"/>
      <c r="X4" s="26" t="s">
        <v>73</v>
      </c>
      <c r="Y4" s="59" t="s">
        <v>1</v>
      </c>
      <c r="Z4" s="69" t="s">
        <v>110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ht="168.75" customHeight="1">
      <c r="A5" s="27" t="s">
        <v>0</v>
      </c>
      <c r="B5" s="27" t="s">
        <v>114</v>
      </c>
      <c r="C5" s="27" t="s">
        <v>115</v>
      </c>
      <c r="D5" s="28" t="s">
        <v>116</v>
      </c>
      <c r="E5" s="65"/>
      <c r="F5" s="31" t="s">
        <v>117</v>
      </c>
      <c r="G5" s="29" t="s">
        <v>118</v>
      </c>
      <c r="H5" s="29" t="s">
        <v>119</v>
      </c>
      <c r="I5" s="29" t="s">
        <v>72</v>
      </c>
      <c r="J5" s="30" t="s">
        <v>106</v>
      </c>
      <c r="K5" s="60"/>
      <c r="L5" s="70"/>
      <c r="M5" s="31" t="s">
        <v>117</v>
      </c>
      <c r="N5" s="29" t="s">
        <v>118</v>
      </c>
      <c r="O5" s="29" t="s">
        <v>119</v>
      </c>
      <c r="P5" s="29" t="s">
        <v>72</v>
      </c>
      <c r="Q5" s="30" t="s">
        <v>108</v>
      </c>
      <c r="R5" s="60"/>
      <c r="S5" s="70"/>
      <c r="T5" s="31" t="s">
        <v>117</v>
      </c>
      <c r="U5" s="29" t="s">
        <v>118</v>
      </c>
      <c r="V5" s="29" t="s">
        <v>119</v>
      </c>
      <c r="W5" s="29" t="s">
        <v>72</v>
      </c>
      <c r="X5" s="30" t="s">
        <v>74</v>
      </c>
      <c r="Y5" s="60"/>
      <c r="Z5" s="7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ht="13.5" customHeight="1">
      <c r="A6" s="77" t="s">
        <v>2</v>
      </c>
      <c r="B6" s="66">
        <v>38.700000000000003</v>
      </c>
      <c r="C6" s="47">
        <v>30.1</v>
      </c>
      <c r="D6" s="47">
        <v>45</v>
      </c>
      <c r="E6" s="2" t="s">
        <v>3</v>
      </c>
      <c r="F6" s="2">
        <v>7.8439999999999996E-2</v>
      </c>
      <c r="G6" s="2">
        <v>7.8439999999999996E-2</v>
      </c>
      <c r="H6" s="2">
        <v>7.8439999999999996E-2</v>
      </c>
      <c r="I6" s="2">
        <f>F6+G6+H6</f>
        <v>0.23531999999999997</v>
      </c>
      <c r="J6" s="9">
        <f>I6/3</f>
        <v>7.8439999999999996E-2</v>
      </c>
      <c r="K6" s="34">
        <v>72</v>
      </c>
      <c r="L6" s="35">
        <f>J6*K6/20</f>
        <v>0.28238399999999997</v>
      </c>
      <c r="M6" s="2">
        <v>0.1104</v>
      </c>
      <c r="N6" s="2">
        <v>0.1104</v>
      </c>
      <c r="O6" s="2">
        <v>0.1104</v>
      </c>
      <c r="P6" s="2">
        <f>M6+N6+O6</f>
        <v>0.33119999999999999</v>
      </c>
      <c r="Q6" s="9">
        <f>P6/3</f>
        <v>0.1104</v>
      </c>
      <c r="R6" s="34">
        <v>72</v>
      </c>
      <c r="S6" s="37">
        <f>Q6*R6/20</f>
        <v>0.39744000000000002</v>
      </c>
      <c r="T6" s="2">
        <v>5.3999999999999999E-2</v>
      </c>
      <c r="U6" s="2">
        <v>5.3999999999999999E-2</v>
      </c>
      <c r="V6" s="2">
        <v>5.3999999999999999E-2</v>
      </c>
      <c r="W6" s="2">
        <f>T6+U6+V6</f>
        <v>0.16200000000000001</v>
      </c>
      <c r="X6" s="9">
        <f>W6/3</f>
        <v>5.3999999999999999E-2</v>
      </c>
      <c r="Y6" s="34">
        <v>72</v>
      </c>
      <c r="Z6" s="35">
        <f>X6*Y6/20</f>
        <v>0.19439999999999999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15.75">
      <c r="A7" s="77"/>
      <c r="B7" s="66"/>
      <c r="C7" s="54"/>
      <c r="D7" s="48"/>
      <c r="E7" s="2" t="s">
        <v>4</v>
      </c>
      <c r="F7" s="2">
        <v>0.17943999999999999</v>
      </c>
      <c r="G7" s="2">
        <v>0.17943999999999999</v>
      </c>
      <c r="H7" s="2">
        <v>0.19291</v>
      </c>
      <c r="I7" s="2">
        <f t="shared" ref="I7:I70" si="0">F7+G7+H7</f>
        <v>0.55179</v>
      </c>
      <c r="J7" s="9">
        <f t="shared" ref="J7:J70" si="1">I7/3</f>
        <v>0.18393000000000001</v>
      </c>
      <c r="K7" s="34">
        <v>35.200000000000003</v>
      </c>
      <c r="L7" s="35">
        <f t="shared" ref="L7:L70" si="2">J7*K7/20</f>
        <v>0.32371680000000003</v>
      </c>
      <c r="M7" s="2">
        <v>2.6939999999999999E-2</v>
      </c>
      <c r="N7" s="2">
        <v>2.6939999999999999E-2</v>
      </c>
      <c r="O7" s="2">
        <v>4.0410000000000001E-2</v>
      </c>
      <c r="P7" s="2">
        <f t="shared" ref="P7:P70" si="3">M7+N7+O7</f>
        <v>9.4289999999999999E-2</v>
      </c>
      <c r="Q7" s="9">
        <f t="shared" ref="Q7:Q70" si="4">P7/3</f>
        <v>3.143E-2</v>
      </c>
      <c r="R7" s="34">
        <v>35.200000000000003</v>
      </c>
      <c r="S7" s="37">
        <f t="shared" ref="S7:S70" si="5">Q7*R7/20</f>
        <v>5.5316799999999999E-2</v>
      </c>
      <c r="T7" s="2">
        <v>0.1615</v>
      </c>
      <c r="U7" s="2">
        <v>0.1615</v>
      </c>
      <c r="V7" s="2">
        <v>0.17496999999999999</v>
      </c>
      <c r="W7" s="2">
        <f t="shared" ref="W7:W70" si="6">T7+U7+V7</f>
        <v>0.49797000000000002</v>
      </c>
      <c r="X7" s="9">
        <f t="shared" ref="X7:X70" si="7">W7/3</f>
        <v>0.16599</v>
      </c>
      <c r="Y7" s="34">
        <v>35.200000000000003</v>
      </c>
      <c r="Z7" s="35">
        <f t="shared" ref="Z7:Z70" si="8">X7*Y7/20</f>
        <v>0.29214240000000002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ht="15.75">
      <c r="A8" s="77"/>
      <c r="B8" s="66"/>
      <c r="C8" s="54"/>
      <c r="D8" s="48"/>
      <c r="E8" s="2" t="s">
        <v>5</v>
      </c>
      <c r="F8" s="2">
        <v>7.6920000000000002E-2</v>
      </c>
      <c r="G8" s="2">
        <v>7.6920000000000002E-2</v>
      </c>
      <c r="H8" s="2">
        <v>7.6920000000000002E-2</v>
      </c>
      <c r="I8" s="2">
        <f t="shared" si="0"/>
        <v>0.23076000000000002</v>
      </c>
      <c r="J8" s="9">
        <f t="shared" si="1"/>
        <v>7.6920000000000002E-2</v>
      </c>
      <c r="K8" s="34">
        <v>27.5</v>
      </c>
      <c r="L8" s="35">
        <f t="shared" si="2"/>
        <v>0.105765</v>
      </c>
      <c r="M8" s="2">
        <v>0.10199999999999999</v>
      </c>
      <c r="N8" s="2">
        <v>0.10199999999999999</v>
      </c>
      <c r="O8" s="2">
        <v>0.10199999999999999</v>
      </c>
      <c r="P8" s="2">
        <f t="shared" si="3"/>
        <v>0.30599999999999999</v>
      </c>
      <c r="Q8" s="9">
        <f t="shared" si="4"/>
        <v>0.10199999999999999</v>
      </c>
      <c r="R8" s="34">
        <v>27.5</v>
      </c>
      <c r="S8" s="37">
        <f t="shared" si="5"/>
        <v>0.14024999999999999</v>
      </c>
      <c r="T8" s="2">
        <v>8.2839999999999997E-2</v>
      </c>
      <c r="U8" s="2">
        <v>8.2839999999999997E-2</v>
      </c>
      <c r="V8" s="2">
        <v>8.2839999999999997E-2</v>
      </c>
      <c r="W8" s="2">
        <f t="shared" si="6"/>
        <v>0.24851999999999999</v>
      </c>
      <c r="X8" s="9">
        <f t="shared" si="7"/>
        <v>8.2839999999999997E-2</v>
      </c>
      <c r="Y8" s="34">
        <v>27.5</v>
      </c>
      <c r="Z8" s="35">
        <f t="shared" si="8"/>
        <v>0.11390499999999999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 ht="15.75">
      <c r="A9" s="77"/>
      <c r="B9" s="66"/>
      <c r="C9" s="54"/>
      <c r="D9" s="48"/>
      <c r="E9" s="2" t="s">
        <v>6</v>
      </c>
      <c r="F9" s="2">
        <v>5.3999999999999999E-2</v>
      </c>
      <c r="G9" s="2">
        <v>5.3999999999999999E-2</v>
      </c>
      <c r="H9" s="2">
        <v>5.3999999999999999E-2</v>
      </c>
      <c r="I9" s="2">
        <f t="shared" si="0"/>
        <v>0.16200000000000001</v>
      </c>
      <c r="J9" s="9">
        <f t="shared" si="1"/>
        <v>5.3999999999999999E-2</v>
      </c>
      <c r="K9" s="34">
        <v>25.3</v>
      </c>
      <c r="L9" s="35">
        <f t="shared" si="2"/>
        <v>6.831000000000001E-2</v>
      </c>
      <c r="M9" s="2">
        <v>5.8000000000000003E-2</v>
      </c>
      <c r="N9" s="2">
        <v>5.8000000000000003E-2</v>
      </c>
      <c r="O9" s="2">
        <v>5.8000000000000003E-2</v>
      </c>
      <c r="P9" s="2">
        <f t="shared" si="3"/>
        <v>0.17400000000000002</v>
      </c>
      <c r="Q9" s="9">
        <f t="shared" si="4"/>
        <v>5.8000000000000003E-2</v>
      </c>
      <c r="R9" s="34">
        <v>25.3</v>
      </c>
      <c r="S9" s="37">
        <f t="shared" si="5"/>
        <v>7.3370000000000005E-2</v>
      </c>
      <c r="T9" s="2">
        <v>4.5999999999999999E-2</v>
      </c>
      <c r="U9" s="2">
        <v>4.5999999999999999E-2</v>
      </c>
      <c r="V9" s="2">
        <v>4.5999999999999999E-2</v>
      </c>
      <c r="W9" s="2">
        <f t="shared" si="6"/>
        <v>0.13800000000000001</v>
      </c>
      <c r="X9" s="9">
        <f t="shared" si="7"/>
        <v>4.6000000000000006E-2</v>
      </c>
      <c r="Y9" s="34">
        <v>25.3</v>
      </c>
      <c r="Z9" s="35">
        <f t="shared" si="8"/>
        <v>5.8190000000000006E-2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ht="15.75">
      <c r="A10" s="77"/>
      <c r="B10" s="66"/>
      <c r="C10" s="54"/>
      <c r="D10" s="48"/>
      <c r="E10" s="2" t="s">
        <v>7</v>
      </c>
      <c r="F10" s="2">
        <v>0.33119999999999999</v>
      </c>
      <c r="G10" s="2">
        <v>0.33119999999999999</v>
      </c>
      <c r="H10" s="2">
        <v>0.35620000000000002</v>
      </c>
      <c r="I10" s="2">
        <f t="shared" si="0"/>
        <v>1.0185999999999999</v>
      </c>
      <c r="J10" s="9">
        <f t="shared" si="1"/>
        <v>0.3395333333333333</v>
      </c>
      <c r="K10" s="34">
        <v>38.5</v>
      </c>
      <c r="L10" s="35">
        <f t="shared" si="2"/>
        <v>0.65360166666666664</v>
      </c>
      <c r="M10" s="2">
        <v>0.21759999999999999</v>
      </c>
      <c r="N10" s="2">
        <v>0.21759999999999999</v>
      </c>
      <c r="O10" s="2">
        <v>0.24260000000000001</v>
      </c>
      <c r="P10" s="2">
        <f t="shared" si="3"/>
        <v>0.67779999999999996</v>
      </c>
      <c r="Q10" s="9">
        <f t="shared" si="4"/>
        <v>0.22593333333333332</v>
      </c>
      <c r="R10" s="34">
        <v>38.5</v>
      </c>
      <c r="S10" s="37">
        <f t="shared" si="5"/>
        <v>0.4349216666666666</v>
      </c>
      <c r="T10" s="2">
        <v>0.29246</v>
      </c>
      <c r="U10" s="2">
        <v>0.29246</v>
      </c>
      <c r="V10" s="2">
        <v>0.31746000000000002</v>
      </c>
      <c r="W10" s="2">
        <f t="shared" si="6"/>
        <v>0.90237999999999996</v>
      </c>
      <c r="X10" s="9">
        <f t="shared" si="7"/>
        <v>0.3007933333333333</v>
      </c>
      <c r="Y10" s="34">
        <v>38.5</v>
      </c>
      <c r="Z10" s="35">
        <f t="shared" si="8"/>
        <v>0.57902716666666665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ht="15.75">
      <c r="A11" s="77"/>
      <c r="B11" s="66"/>
      <c r="C11" s="56"/>
      <c r="D11" s="48"/>
      <c r="E11" s="2" t="s">
        <v>8</v>
      </c>
      <c r="F11" s="2">
        <v>5.3999999999999999E-2</v>
      </c>
      <c r="G11" s="2">
        <v>5.3999999999999999E-2</v>
      </c>
      <c r="H11" s="2">
        <v>5.3999999999999999E-2</v>
      </c>
      <c r="I11" s="2">
        <f t="shared" si="0"/>
        <v>0.16200000000000001</v>
      </c>
      <c r="J11" s="9">
        <f t="shared" si="1"/>
        <v>5.3999999999999999E-2</v>
      </c>
      <c r="K11" s="34">
        <v>20</v>
      </c>
      <c r="L11" s="35">
        <f t="shared" si="2"/>
        <v>5.4000000000000006E-2</v>
      </c>
      <c r="M11" s="2">
        <v>5.8000000000000003E-2</v>
      </c>
      <c r="N11" s="2">
        <v>5.8000000000000003E-2</v>
      </c>
      <c r="O11" s="2">
        <v>5.8000000000000003E-2</v>
      </c>
      <c r="P11" s="2">
        <f t="shared" si="3"/>
        <v>0.17400000000000002</v>
      </c>
      <c r="Q11" s="9">
        <f t="shared" si="4"/>
        <v>5.8000000000000003E-2</v>
      </c>
      <c r="R11" s="34">
        <v>20</v>
      </c>
      <c r="S11" s="37">
        <f t="shared" si="5"/>
        <v>5.800000000000001E-2</v>
      </c>
      <c r="T11" s="2">
        <v>4.5999999999999999E-2</v>
      </c>
      <c r="U11" s="2">
        <v>4.5999999999999999E-2</v>
      </c>
      <c r="V11" s="2">
        <v>4.5999999999999999E-2</v>
      </c>
      <c r="W11" s="2">
        <f t="shared" si="6"/>
        <v>0.13800000000000001</v>
      </c>
      <c r="X11" s="9">
        <f t="shared" si="7"/>
        <v>4.6000000000000006E-2</v>
      </c>
      <c r="Y11" s="34">
        <v>20</v>
      </c>
      <c r="Z11" s="35">
        <f t="shared" si="8"/>
        <v>4.6000000000000006E-2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 ht="15.75">
      <c r="A12" s="19" t="s">
        <v>52</v>
      </c>
      <c r="B12" s="5">
        <v>10.8</v>
      </c>
      <c r="C12" s="5">
        <v>8.4</v>
      </c>
      <c r="D12" s="49"/>
      <c r="E12" s="2" t="s">
        <v>33</v>
      </c>
      <c r="F12" s="2">
        <v>0.216</v>
      </c>
      <c r="G12" s="2">
        <v>0.216</v>
      </c>
      <c r="H12" s="2">
        <v>0.23200000000000001</v>
      </c>
      <c r="I12" s="2">
        <f t="shared" si="0"/>
        <v>0.66400000000000003</v>
      </c>
      <c r="J12" s="9">
        <f t="shared" si="1"/>
        <v>0.22133333333333335</v>
      </c>
      <c r="K12" s="34">
        <v>28</v>
      </c>
      <c r="L12" s="35">
        <f t="shared" si="2"/>
        <v>0.30986666666666668</v>
      </c>
      <c r="M12" s="2">
        <v>0.16800000000000001</v>
      </c>
      <c r="N12" s="2">
        <v>0.16800000000000001</v>
      </c>
      <c r="O12" s="2">
        <v>0.184</v>
      </c>
      <c r="P12" s="2">
        <f t="shared" si="3"/>
        <v>0.52</v>
      </c>
      <c r="Q12" s="9">
        <f t="shared" si="4"/>
        <v>0.17333333333333334</v>
      </c>
      <c r="R12" s="34">
        <v>28</v>
      </c>
      <c r="S12" s="37">
        <f t="shared" si="5"/>
        <v>0.24266666666666667</v>
      </c>
      <c r="T12" s="2">
        <v>0.216</v>
      </c>
      <c r="U12" s="2">
        <v>0.216</v>
      </c>
      <c r="V12" s="2">
        <v>0.23200000000000001</v>
      </c>
      <c r="W12" s="2">
        <f t="shared" si="6"/>
        <v>0.66400000000000003</v>
      </c>
      <c r="X12" s="9">
        <f t="shared" si="7"/>
        <v>0.22133333333333335</v>
      </c>
      <c r="Y12" s="34">
        <v>28</v>
      </c>
      <c r="Z12" s="35">
        <f t="shared" si="8"/>
        <v>0.30986666666666668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.75">
      <c r="A13" s="7" t="s">
        <v>53</v>
      </c>
      <c r="B13" s="5">
        <v>26.1</v>
      </c>
      <c r="C13" s="5">
        <v>20.3</v>
      </c>
      <c r="D13" s="5">
        <v>45</v>
      </c>
      <c r="E13" s="2" t="s">
        <v>9</v>
      </c>
      <c r="F13" s="2">
        <v>0.51470000000000005</v>
      </c>
      <c r="G13" s="2">
        <v>0.51470000000000005</v>
      </c>
      <c r="H13" s="2">
        <v>0.52293000000000001</v>
      </c>
      <c r="I13" s="2">
        <f t="shared" si="0"/>
        <v>1.55233</v>
      </c>
      <c r="J13" s="9">
        <f t="shared" si="1"/>
        <v>0.51744333333333337</v>
      </c>
      <c r="K13" s="34">
        <v>19</v>
      </c>
      <c r="L13" s="35">
        <f t="shared" si="2"/>
        <v>0.49157116666666667</v>
      </c>
      <c r="M13" s="2">
        <v>0.39201999999999998</v>
      </c>
      <c r="N13" s="2">
        <v>0.39201999999999998</v>
      </c>
      <c r="O13" s="2">
        <v>0.39750000000000002</v>
      </c>
      <c r="P13" s="2">
        <f t="shared" si="3"/>
        <v>1.18154</v>
      </c>
      <c r="Q13" s="9">
        <f t="shared" si="4"/>
        <v>0.39384666666666668</v>
      </c>
      <c r="R13" s="34">
        <v>19</v>
      </c>
      <c r="S13" s="37">
        <f t="shared" si="5"/>
        <v>0.37415433333333337</v>
      </c>
      <c r="T13" s="2">
        <v>0.86160000000000003</v>
      </c>
      <c r="U13" s="2">
        <v>0.86160000000000003</v>
      </c>
      <c r="V13" s="2">
        <v>0.87341000000000002</v>
      </c>
      <c r="W13" s="2">
        <f t="shared" si="6"/>
        <v>2.5966100000000001</v>
      </c>
      <c r="X13" s="9">
        <f t="shared" si="7"/>
        <v>0.86553666666666673</v>
      </c>
      <c r="Y13" s="34">
        <v>19</v>
      </c>
      <c r="Z13" s="35">
        <f t="shared" si="8"/>
        <v>0.82225983333333341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.75">
      <c r="A14" s="2" t="s">
        <v>54</v>
      </c>
      <c r="B14" s="5">
        <v>2.7</v>
      </c>
      <c r="C14" s="5">
        <v>2.1</v>
      </c>
      <c r="D14" s="5">
        <v>2.7</v>
      </c>
      <c r="E14" s="2" t="s">
        <v>10</v>
      </c>
      <c r="F14" s="2">
        <v>5.3999999999999999E-2</v>
      </c>
      <c r="G14" s="2">
        <v>5.3999999999999999E-2</v>
      </c>
      <c r="H14" s="2">
        <v>5.3999999999999999E-2</v>
      </c>
      <c r="I14" s="2">
        <f t="shared" si="0"/>
        <v>0.16200000000000001</v>
      </c>
      <c r="J14" s="9">
        <f t="shared" si="1"/>
        <v>5.3999999999999999E-2</v>
      </c>
      <c r="K14" s="34">
        <v>132</v>
      </c>
      <c r="L14" s="35">
        <f t="shared" si="2"/>
        <v>0.35639999999999999</v>
      </c>
      <c r="M14" s="2">
        <v>4.2000000000000003E-2</v>
      </c>
      <c r="N14" s="2">
        <v>4.2000000000000003E-2</v>
      </c>
      <c r="O14" s="2">
        <v>4.2000000000000003E-2</v>
      </c>
      <c r="P14" s="2">
        <f t="shared" si="3"/>
        <v>0.126</v>
      </c>
      <c r="Q14" s="9">
        <f t="shared" si="4"/>
        <v>4.2000000000000003E-2</v>
      </c>
      <c r="R14" s="34">
        <v>132</v>
      </c>
      <c r="S14" s="37">
        <f t="shared" si="5"/>
        <v>0.2772</v>
      </c>
      <c r="T14" s="2">
        <v>5.3999999999999999E-2</v>
      </c>
      <c r="U14" s="2">
        <v>5.3999999999999999E-2</v>
      </c>
      <c r="V14" s="2">
        <v>5.3999999999999999E-2</v>
      </c>
      <c r="W14" s="2">
        <f t="shared" si="6"/>
        <v>0.16200000000000001</v>
      </c>
      <c r="X14" s="9">
        <f t="shared" si="7"/>
        <v>5.3999999999999999E-2</v>
      </c>
      <c r="Y14" s="34">
        <v>132</v>
      </c>
      <c r="Z14" s="35">
        <f t="shared" si="8"/>
        <v>0.35639999999999999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.75">
      <c r="A15" s="2" t="s">
        <v>55</v>
      </c>
      <c r="B15" s="5">
        <v>0.45</v>
      </c>
      <c r="C15" s="5">
        <v>0.35</v>
      </c>
      <c r="D15" s="5">
        <v>0.9</v>
      </c>
      <c r="E15" s="2" t="s">
        <v>11</v>
      </c>
      <c r="F15" s="2">
        <v>8.9999999999999993E-3</v>
      </c>
      <c r="G15" s="2">
        <v>8.9999999999999993E-3</v>
      </c>
      <c r="H15" s="2">
        <v>8.9999999999999993E-3</v>
      </c>
      <c r="I15" s="2">
        <f t="shared" si="0"/>
        <v>2.6999999999999996E-2</v>
      </c>
      <c r="J15" s="9">
        <f t="shared" si="1"/>
        <v>8.9999999999999993E-3</v>
      </c>
      <c r="K15" s="34">
        <v>82</v>
      </c>
      <c r="L15" s="35">
        <f t="shared" si="2"/>
        <v>3.6900000000000002E-2</v>
      </c>
      <c r="M15" s="2">
        <v>7.0000000000000001E-3</v>
      </c>
      <c r="N15" s="2">
        <v>7.0000000000000001E-3</v>
      </c>
      <c r="O15" s="2">
        <v>7.0000000000000001E-3</v>
      </c>
      <c r="P15" s="2">
        <f t="shared" si="3"/>
        <v>2.1000000000000001E-2</v>
      </c>
      <c r="Q15" s="9">
        <f t="shared" si="4"/>
        <v>7.0000000000000001E-3</v>
      </c>
      <c r="R15" s="34">
        <v>82</v>
      </c>
      <c r="S15" s="37">
        <f t="shared" si="5"/>
        <v>2.8700000000000003E-2</v>
      </c>
      <c r="T15" s="2">
        <v>1.7999999999999999E-2</v>
      </c>
      <c r="U15" s="2">
        <v>1.7999999999999999E-2</v>
      </c>
      <c r="V15" s="2">
        <v>1.7999999999999999E-2</v>
      </c>
      <c r="W15" s="2">
        <f t="shared" si="6"/>
        <v>5.3999999999999992E-2</v>
      </c>
      <c r="X15" s="9">
        <f t="shared" si="7"/>
        <v>1.7999999999999999E-2</v>
      </c>
      <c r="Y15" s="34">
        <v>82</v>
      </c>
      <c r="Z15" s="35">
        <f t="shared" si="8"/>
        <v>7.3800000000000004E-2</v>
      </c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5.75">
      <c r="A16" s="2" t="s">
        <v>56</v>
      </c>
      <c r="B16" s="5">
        <v>9.9</v>
      </c>
      <c r="C16" s="5">
        <v>7.7</v>
      </c>
      <c r="D16" s="5">
        <v>10.8</v>
      </c>
      <c r="E16" s="2" t="s">
        <v>12</v>
      </c>
      <c r="F16" s="2">
        <v>0.19800000000000001</v>
      </c>
      <c r="G16" s="2">
        <v>0.19800000000000001</v>
      </c>
      <c r="H16" s="2">
        <v>0.20125999999999999</v>
      </c>
      <c r="I16" s="2">
        <f t="shared" si="0"/>
        <v>0.59726000000000001</v>
      </c>
      <c r="J16" s="9">
        <f t="shared" si="1"/>
        <v>0.19908666666666666</v>
      </c>
      <c r="K16" s="34">
        <v>165</v>
      </c>
      <c r="L16" s="35">
        <f t="shared" si="2"/>
        <v>1.6424650000000001</v>
      </c>
      <c r="M16" s="2">
        <v>0.154</v>
      </c>
      <c r="N16" s="2">
        <v>0.154</v>
      </c>
      <c r="O16" s="2">
        <v>0.15726000000000001</v>
      </c>
      <c r="P16" s="2">
        <f t="shared" si="3"/>
        <v>0.46526000000000001</v>
      </c>
      <c r="Q16" s="9">
        <f t="shared" si="4"/>
        <v>0.15508666666666668</v>
      </c>
      <c r="R16" s="34">
        <v>165</v>
      </c>
      <c r="S16" s="37">
        <f t="shared" si="5"/>
        <v>1.2794650000000001</v>
      </c>
      <c r="T16" s="2">
        <v>0.21492</v>
      </c>
      <c r="U16" s="2">
        <v>0.21492</v>
      </c>
      <c r="V16" s="2">
        <v>0.21918000000000001</v>
      </c>
      <c r="W16" s="2">
        <f t="shared" si="6"/>
        <v>0.64902000000000004</v>
      </c>
      <c r="X16" s="9">
        <f t="shared" si="7"/>
        <v>0.21634</v>
      </c>
      <c r="Y16" s="34">
        <v>165</v>
      </c>
      <c r="Z16" s="35">
        <f t="shared" si="8"/>
        <v>1.784805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 ht="15.75" customHeight="1">
      <c r="A17" s="44" t="s">
        <v>13</v>
      </c>
      <c r="B17" s="47">
        <v>405</v>
      </c>
      <c r="C17" s="47">
        <v>315</v>
      </c>
      <c r="D17" s="47">
        <v>450</v>
      </c>
      <c r="E17" s="3" t="s">
        <v>78</v>
      </c>
      <c r="F17" s="2">
        <v>3.7080000000000002</v>
      </c>
      <c r="G17" s="2">
        <v>3.7080000000000002</v>
      </c>
      <c r="H17" s="2">
        <v>3.8934000000000002</v>
      </c>
      <c r="I17" s="2">
        <f t="shared" si="0"/>
        <v>11.3094</v>
      </c>
      <c r="J17" s="9">
        <f t="shared" si="1"/>
        <v>3.7698</v>
      </c>
      <c r="K17" s="34">
        <v>55.5</v>
      </c>
      <c r="L17" s="35">
        <f t="shared" si="2"/>
        <v>10.461195</v>
      </c>
      <c r="M17" s="2">
        <v>3.09</v>
      </c>
      <c r="N17" s="2">
        <v>3.09</v>
      </c>
      <c r="O17" s="2">
        <v>3.2444999999999999</v>
      </c>
      <c r="P17" s="2">
        <f t="shared" si="3"/>
        <v>9.4245000000000001</v>
      </c>
      <c r="Q17" s="9">
        <f t="shared" si="4"/>
        <v>3.1415000000000002</v>
      </c>
      <c r="R17" s="34">
        <v>55.5</v>
      </c>
      <c r="S17" s="37">
        <f t="shared" si="5"/>
        <v>8.7176624999999994</v>
      </c>
      <c r="T17" s="2">
        <v>3.7080000000000002</v>
      </c>
      <c r="U17" s="2">
        <v>3.7080000000000002</v>
      </c>
      <c r="V17" s="2">
        <v>3.8934000000000002</v>
      </c>
      <c r="W17" s="2">
        <f t="shared" si="6"/>
        <v>11.3094</v>
      </c>
      <c r="X17" s="9">
        <f t="shared" si="7"/>
        <v>3.7698</v>
      </c>
      <c r="Y17" s="34">
        <v>55.5</v>
      </c>
      <c r="Z17" s="35">
        <f t="shared" si="8"/>
        <v>10.461195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 ht="15.75" customHeight="1">
      <c r="A18" s="45"/>
      <c r="B18" s="48"/>
      <c r="C18" s="48"/>
      <c r="D18" s="48"/>
      <c r="E18" s="3" t="s">
        <v>78</v>
      </c>
      <c r="F18" s="2">
        <v>0</v>
      </c>
      <c r="G18" s="2">
        <v>0</v>
      </c>
      <c r="H18" s="2">
        <v>0</v>
      </c>
      <c r="I18" s="2">
        <f t="shared" si="0"/>
        <v>0</v>
      </c>
      <c r="J18" s="9">
        <f t="shared" si="1"/>
        <v>0</v>
      </c>
      <c r="K18" s="34">
        <v>0</v>
      </c>
      <c r="L18" s="35">
        <f t="shared" si="2"/>
        <v>0</v>
      </c>
      <c r="M18" s="2">
        <v>0</v>
      </c>
      <c r="N18" s="2">
        <v>0</v>
      </c>
      <c r="O18" s="2">
        <v>0</v>
      </c>
      <c r="P18" s="2">
        <f t="shared" si="3"/>
        <v>0</v>
      </c>
      <c r="Q18" s="9">
        <f t="shared" si="4"/>
        <v>0</v>
      </c>
      <c r="R18" s="34">
        <v>0</v>
      </c>
      <c r="S18" s="37">
        <f t="shared" si="5"/>
        <v>0</v>
      </c>
      <c r="T18" s="2">
        <v>0</v>
      </c>
      <c r="U18" s="2">
        <v>0</v>
      </c>
      <c r="V18" s="2">
        <v>0</v>
      </c>
      <c r="W18" s="2">
        <f t="shared" si="6"/>
        <v>0</v>
      </c>
      <c r="X18" s="9">
        <f t="shared" si="7"/>
        <v>0</v>
      </c>
      <c r="Y18" s="34">
        <v>0</v>
      </c>
      <c r="Z18" s="35">
        <f t="shared" si="8"/>
        <v>0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</row>
    <row r="19" spans="1:46" ht="15.75">
      <c r="A19" s="45"/>
      <c r="B19" s="48"/>
      <c r="C19" s="48"/>
      <c r="D19" s="48"/>
      <c r="E19" s="2" t="s">
        <v>14</v>
      </c>
      <c r="F19" s="2">
        <v>0.14000000000000001</v>
      </c>
      <c r="G19" s="2">
        <v>0.14000000000000001</v>
      </c>
      <c r="H19" s="2">
        <v>0.16</v>
      </c>
      <c r="I19" s="2">
        <f t="shared" si="0"/>
        <v>0.44000000000000006</v>
      </c>
      <c r="J19" s="9">
        <f t="shared" si="1"/>
        <v>0.1466666666666667</v>
      </c>
      <c r="K19" s="34">
        <v>165</v>
      </c>
      <c r="L19" s="35">
        <f t="shared" si="2"/>
        <v>1.2100000000000004</v>
      </c>
      <c r="M19" s="2">
        <v>0.14000000000000001</v>
      </c>
      <c r="N19" s="2">
        <v>0.14000000000000001</v>
      </c>
      <c r="O19" s="2">
        <v>0.16</v>
      </c>
      <c r="P19" s="2">
        <f t="shared" si="3"/>
        <v>0.44000000000000006</v>
      </c>
      <c r="Q19" s="9">
        <f t="shared" si="4"/>
        <v>0.1466666666666667</v>
      </c>
      <c r="R19" s="34">
        <v>165</v>
      </c>
      <c r="S19" s="37">
        <f t="shared" si="5"/>
        <v>1.2100000000000004</v>
      </c>
      <c r="T19" s="2">
        <v>0.22</v>
      </c>
      <c r="U19" s="2">
        <v>0.22</v>
      </c>
      <c r="V19" s="2">
        <v>0.25</v>
      </c>
      <c r="W19" s="2">
        <f t="shared" si="6"/>
        <v>0.69</v>
      </c>
      <c r="X19" s="9">
        <f t="shared" si="7"/>
        <v>0.22999999999999998</v>
      </c>
      <c r="Y19" s="34">
        <v>165</v>
      </c>
      <c r="Z19" s="35">
        <f t="shared" si="8"/>
        <v>1.8974999999999997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</row>
    <row r="20" spans="1:46" ht="15.75">
      <c r="A20" s="45"/>
      <c r="B20" s="48"/>
      <c r="C20" s="48"/>
      <c r="D20" s="48"/>
      <c r="E20" s="2" t="s">
        <v>15</v>
      </c>
      <c r="F20" s="2">
        <v>4.2519999999999998</v>
      </c>
      <c r="G20" s="2">
        <v>4.2519999999999998</v>
      </c>
      <c r="H20" s="2">
        <v>4.5357000000000003</v>
      </c>
      <c r="I20" s="2">
        <f t="shared" si="0"/>
        <v>13.0397</v>
      </c>
      <c r="J20" s="9">
        <f t="shared" si="1"/>
        <v>4.3465666666666669</v>
      </c>
      <c r="K20" s="34">
        <v>42.5</v>
      </c>
      <c r="L20" s="35">
        <f t="shared" si="2"/>
        <v>9.2364541666666664</v>
      </c>
      <c r="M20" s="2">
        <v>3.07</v>
      </c>
      <c r="N20" s="2">
        <v>3.07</v>
      </c>
      <c r="O20" s="2">
        <v>3.26715</v>
      </c>
      <c r="P20" s="2">
        <f t="shared" si="3"/>
        <v>9.4071499999999997</v>
      </c>
      <c r="Q20" s="9">
        <f t="shared" si="4"/>
        <v>3.1357166666666667</v>
      </c>
      <c r="R20" s="34">
        <v>42.5</v>
      </c>
      <c r="S20" s="37">
        <f t="shared" si="5"/>
        <v>6.6633979166666659</v>
      </c>
      <c r="T20" s="2">
        <v>5.0661500000000004</v>
      </c>
      <c r="U20" s="2">
        <v>5.0661500000000004</v>
      </c>
      <c r="V20" s="2">
        <v>5.3884499999999997</v>
      </c>
      <c r="W20" s="2">
        <f t="shared" si="6"/>
        <v>15.52075</v>
      </c>
      <c r="X20" s="9">
        <f t="shared" si="7"/>
        <v>5.1735833333333332</v>
      </c>
      <c r="Y20" s="34">
        <v>42.5</v>
      </c>
      <c r="Z20" s="35">
        <f t="shared" si="8"/>
        <v>10.993864583333332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 ht="15.75">
      <c r="A21" s="45"/>
      <c r="B21" s="48"/>
      <c r="C21" s="49"/>
      <c r="D21" s="48"/>
      <c r="E21" s="2" t="s">
        <v>15</v>
      </c>
      <c r="F21" s="2">
        <v>0</v>
      </c>
      <c r="G21" s="2">
        <v>0</v>
      </c>
      <c r="H21" s="2">
        <v>0</v>
      </c>
      <c r="I21" s="2">
        <f t="shared" si="0"/>
        <v>0</v>
      </c>
      <c r="J21" s="9">
        <f t="shared" si="1"/>
        <v>0</v>
      </c>
      <c r="K21" s="34">
        <v>0</v>
      </c>
      <c r="L21" s="35">
        <f t="shared" si="2"/>
        <v>0</v>
      </c>
      <c r="M21" s="2">
        <v>0</v>
      </c>
      <c r="N21" s="2">
        <v>0</v>
      </c>
      <c r="O21" s="2">
        <v>0</v>
      </c>
      <c r="P21" s="2">
        <f t="shared" si="3"/>
        <v>0</v>
      </c>
      <c r="Q21" s="9">
        <f t="shared" si="4"/>
        <v>0</v>
      </c>
      <c r="R21" s="34">
        <v>0</v>
      </c>
      <c r="S21" s="37">
        <f t="shared" si="5"/>
        <v>0</v>
      </c>
      <c r="T21" s="2">
        <v>0</v>
      </c>
      <c r="U21" s="2">
        <v>0</v>
      </c>
      <c r="V21" s="2">
        <v>0</v>
      </c>
      <c r="W21" s="2">
        <f t="shared" si="6"/>
        <v>0</v>
      </c>
      <c r="X21" s="9">
        <f t="shared" si="7"/>
        <v>0</v>
      </c>
      <c r="Y21" s="34">
        <v>0</v>
      </c>
      <c r="Z21" s="35">
        <f t="shared" si="8"/>
        <v>0</v>
      </c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</row>
    <row r="22" spans="1:46" ht="15.75">
      <c r="A22" s="2" t="s">
        <v>57</v>
      </c>
      <c r="B22" s="5">
        <v>36</v>
      </c>
      <c r="C22" s="5">
        <v>28</v>
      </c>
      <c r="D22" s="5">
        <v>54</v>
      </c>
      <c r="E22" s="2" t="s">
        <v>16</v>
      </c>
      <c r="F22" s="2">
        <v>0.72</v>
      </c>
      <c r="G22" s="2">
        <v>0.72</v>
      </c>
      <c r="H22" s="2">
        <v>0.72</v>
      </c>
      <c r="I22" s="2">
        <f t="shared" si="0"/>
        <v>2.16</v>
      </c>
      <c r="J22" s="9">
        <f t="shared" si="1"/>
        <v>0.72000000000000008</v>
      </c>
      <c r="K22" s="34">
        <v>215</v>
      </c>
      <c r="L22" s="35">
        <f t="shared" si="2"/>
        <v>7.74</v>
      </c>
      <c r="M22" s="2">
        <v>0.53757999999999995</v>
      </c>
      <c r="N22" s="2">
        <v>0.53757999999999995</v>
      </c>
      <c r="O22" s="2">
        <v>0.53757999999999995</v>
      </c>
      <c r="P22" s="2">
        <f t="shared" si="3"/>
        <v>1.6127399999999998</v>
      </c>
      <c r="Q22" s="9">
        <f t="shared" si="4"/>
        <v>0.53757999999999995</v>
      </c>
      <c r="R22" s="34">
        <v>215</v>
      </c>
      <c r="S22" s="37">
        <f t="shared" si="5"/>
        <v>5.7789849999999996</v>
      </c>
      <c r="T22" s="2">
        <v>1.08</v>
      </c>
      <c r="U22" s="2">
        <v>1.08</v>
      </c>
      <c r="V22" s="2">
        <v>1.08</v>
      </c>
      <c r="W22" s="2">
        <f t="shared" si="6"/>
        <v>3.24</v>
      </c>
      <c r="X22" s="9">
        <f t="shared" si="7"/>
        <v>1.08</v>
      </c>
      <c r="Y22" s="34">
        <v>215</v>
      </c>
      <c r="Z22" s="35">
        <f t="shared" si="8"/>
        <v>11.610000000000001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</row>
    <row r="23" spans="1:46" ht="15.75">
      <c r="A23" s="2" t="s">
        <v>58</v>
      </c>
      <c r="B23" s="5">
        <v>5.76</v>
      </c>
      <c r="C23" s="5">
        <v>4.4800000000000004</v>
      </c>
      <c r="D23" s="5">
        <v>9</v>
      </c>
      <c r="E23" s="2" t="s">
        <v>17</v>
      </c>
      <c r="F23" s="2">
        <v>0.1152</v>
      </c>
      <c r="G23" s="2">
        <v>0.1152</v>
      </c>
      <c r="H23" s="2">
        <v>0.1152</v>
      </c>
      <c r="I23" s="2">
        <f t="shared" si="0"/>
        <v>0.34560000000000002</v>
      </c>
      <c r="J23" s="9">
        <f t="shared" si="1"/>
        <v>0.11520000000000001</v>
      </c>
      <c r="K23" s="34">
        <v>350</v>
      </c>
      <c r="L23" s="35">
        <f t="shared" si="2"/>
        <v>2.016</v>
      </c>
      <c r="M23" s="2">
        <v>8.9599999999999999E-2</v>
      </c>
      <c r="N23" s="2">
        <v>8.9599999999999999E-2</v>
      </c>
      <c r="O23" s="2">
        <v>8.9599999999999999E-2</v>
      </c>
      <c r="P23" s="2">
        <f t="shared" si="3"/>
        <v>0.26879999999999998</v>
      </c>
      <c r="Q23" s="9">
        <f t="shared" si="4"/>
        <v>8.9599999999999999E-2</v>
      </c>
      <c r="R23" s="34">
        <v>350</v>
      </c>
      <c r="S23" s="37">
        <f t="shared" si="5"/>
        <v>1.5680000000000001</v>
      </c>
      <c r="T23" s="2">
        <v>0.18</v>
      </c>
      <c r="U23" s="2">
        <v>0.18</v>
      </c>
      <c r="V23" s="2">
        <v>0.19500000000000001</v>
      </c>
      <c r="W23" s="2">
        <f t="shared" si="6"/>
        <v>0.55499999999999994</v>
      </c>
      <c r="X23" s="9">
        <f t="shared" si="7"/>
        <v>0.18499999999999997</v>
      </c>
      <c r="Y23" s="34">
        <v>350</v>
      </c>
      <c r="Z23" s="35">
        <f t="shared" si="8"/>
        <v>3.2374999999999994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5.75">
      <c r="A24" s="3" t="s">
        <v>87</v>
      </c>
      <c r="B24" s="5">
        <v>67.5</v>
      </c>
      <c r="C24" s="5">
        <v>52.5</v>
      </c>
      <c r="D24" s="5">
        <v>108</v>
      </c>
      <c r="E24" s="3" t="s">
        <v>92</v>
      </c>
      <c r="F24" s="2">
        <v>0</v>
      </c>
      <c r="G24" s="2">
        <v>0</v>
      </c>
      <c r="H24" s="2">
        <v>0</v>
      </c>
      <c r="I24" s="2">
        <f t="shared" si="0"/>
        <v>0</v>
      </c>
      <c r="J24" s="9">
        <f t="shared" si="1"/>
        <v>0</v>
      </c>
      <c r="K24" s="34">
        <v>0</v>
      </c>
      <c r="L24" s="35">
        <f t="shared" si="2"/>
        <v>0</v>
      </c>
      <c r="M24" s="2">
        <v>0</v>
      </c>
      <c r="N24" s="2">
        <v>0</v>
      </c>
      <c r="O24" s="2">
        <v>0</v>
      </c>
      <c r="P24" s="2">
        <f t="shared" si="3"/>
        <v>0</v>
      </c>
      <c r="Q24" s="9">
        <f t="shared" si="4"/>
        <v>0</v>
      </c>
      <c r="R24" s="34">
        <v>0</v>
      </c>
      <c r="S24" s="37">
        <f t="shared" si="5"/>
        <v>0</v>
      </c>
      <c r="T24" s="2">
        <v>0</v>
      </c>
      <c r="U24" s="2">
        <v>0</v>
      </c>
      <c r="V24" s="2">
        <v>0</v>
      </c>
      <c r="W24" s="2">
        <f t="shared" si="6"/>
        <v>0</v>
      </c>
      <c r="X24" s="9">
        <f t="shared" si="7"/>
        <v>0</v>
      </c>
      <c r="Y24" s="34">
        <v>0</v>
      </c>
      <c r="Z24" s="35">
        <f t="shared" si="8"/>
        <v>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 ht="15.75">
      <c r="A25" s="3"/>
      <c r="B25" s="5"/>
      <c r="C25" s="5"/>
      <c r="D25" s="5"/>
      <c r="E25" s="2" t="s">
        <v>88</v>
      </c>
      <c r="F25" s="2">
        <v>1.089</v>
      </c>
      <c r="G25" s="2">
        <v>1.089</v>
      </c>
      <c r="H25" s="2">
        <v>1.1151800000000001</v>
      </c>
      <c r="I25" s="2">
        <f t="shared" si="0"/>
        <v>3.29318</v>
      </c>
      <c r="J25" s="9">
        <f t="shared" si="1"/>
        <v>1.0977266666666667</v>
      </c>
      <c r="K25" s="34">
        <v>369</v>
      </c>
      <c r="L25" s="35">
        <f t="shared" si="2"/>
        <v>20.253057000000002</v>
      </c>
      <c r="M25" s="2">
        <v>0.84699999999999998</v>
      </c>
      <c r="N25" s="2">
        <v>0.84699999999999998</v>
      </c>
      <c r="O25" s="2">
        <v>0.87317999999999996</v>
      </c>
      <c r="P25" s="2">
        <f t="shared" si="3"/>
        <v>2.56718</v>
      </c>
      <c r="Q25" s="9">
        <f t="shared" si="4"/>
        <v>0.85572666666666664</v>
      </c>
      <c r="R25" s="34">
        <v>369</v>
      </c>
      <c r="S25" s="37">
        <f t="shared" si="5"/>
        <v>15.788156999999998</v>
      </c>
      <c r="T25" s="2">
        <v>1.703538</v>
      </c>
      <c r="U25" s="2">
        <v>1.703538</v>
      </c>
      <c r="V25" s="2">
        <v>1.7419100000000001</v>
      </c>
      <c r="W25" s="2">
        <f t="shared" si="6"/>
        <v>5.1489859999999998</v>
      </c>
      <c r="X25" s="9">
        <f t="shared" si="7"/>
        <v>1.7163286666666666</v>
      </c>
      <c r="Y25" s="34">
        <v>369</v>
      </c>
      <c r="Z25" s="35">
        <f t="shared" si="8"/>
        <v>31.666263900000001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 ht="15.75">
      <c r="A26" s="3" t="s">
        <v>85</v>
      </c>
      <c r="B26" s="5">
        <v>54.45</v>
      </c>
      <c r="C26" s="5">
        <v>42.35</v>
      </c>
      <c r="D26" s="5">
        <v>87.13</v>
      </c>
      <c r="E26" s="2" t="s">
        <v>88</v>
      </c>
      <c r="F26" s="2">
        <v>0</v>
      </c>
      <c r="G26" s="2">
        <v>0</v>
      </c>
      <c r="H26" s="2">
        <v>0</v>
      </c>
      <c r="I26" s="2">
        <f t="shared" si="0"/>
        <v>0</v>
      </c>
      <c r="J26" s="9">
        <f t="shared" si="1"/>
        <v>0</v>
      </c>
      <c r="K26" s="34">
        <v>0</v>
      </c>
      <c r="L26" s="35">
        <f t="shared" si="2"/>
        <v>0</v>
      </c>
      <c r="M26" s="2">
        <v>0</v>
      </c>
      <c r="N26" s="2">
        <v>0</v>
      </c>
      <c r="O26" s="2">
        <v>0</v>
      </c>
      <c r="P26" s="2">
        <f t="shared" si="3"/>
        <v>0</v>
      </c>
      <c r="Q26" s="9">
        <f t="shared" si="4"/>
        <v>0</v>
      </c>
      <c r="R26" s="34">
        <v>0</v>
      </c>
      <c r="S26" s="37">
        <f t="shared" si="5"/>
        <v>0</v>
      </c>
      <c r="T26" s="2">
        <v>0</v>
      </c>
      <c r="U26" s="2">
        <v>0</v>
      </c>
      <c r="V26" s="2">
        <v>0</v>
      </c>
      <c r="W26" s="2">
        <f t="shared" si="6"/>
        <v>0</v>
      </c>
      <c r="X26" s="9">
        <f t="shared" si="7"/>
        <v>0</v>
      </c>
      <c r="Y26" s="34">
        <v>0</v>
      </c>
      <c r="Z26" s="35">
        <f t="shared" si="8"/>
        <v>0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 ht="15.75">
      <c r="A27" s="78" t="s">
        <v>59</v>
      </c>
      <c r="B27" s="5">
        <v>24.3</v>
      </c>
      <c r="C27" s="5">
        <v>18.899999999999999</v>
      </c>
      <c r="D27" s="5">
        <v>36</v>
      </c>
      <c r="E27" s="2" t="s">
        <v>18</v>
      </c>
      <c r="F27" s="2">
        <v>0.48599999999999999</v>
      </c>
      <c r="G27" s="2">
        <v>0.48599999999999999</v>
      </c>
      <c r="H27" s="2">
        <v>0.48599999999999999</v>
      </c>
      <c r="I27" s="2">
        <f t="shared" si="0"/>
        <v>1.458</v>
      </c>
      <c r="J27" s="9">
        <f t="shared" si="1"/>
        <v>0.48599999999999999</v>
      </c>
      <c r="K27" s="34">
        <v>128</v>
      </c>
      <c r="L27" s="35">
        <f t="shared" si="2"/>
        <v>3.1103999999999998</v>
      </c>
      <c r="M27" s="2">
        <v>0.378</v>
      </c>
      <c r="N27" s="2">
        <v>0.378</v>
      </c>
      <c r="O27" s="2">
        <v>0.378</v>
      </c>
      <c r="P27" s="2">
        <f t="shared" si="3"/>
        <v>1.1339999999999999</v>
      </c>
      <c r="Q27" s="9">
        <f t="shared" si="4"/>
        <v>0.37799999999999995</v>
      </c>
      <c r="R27" s="34">
        <v>128</v>
      </c>
      <c r="S27" s="37">
        <f t="shared" si="5"/>
        <v>2.4191999999999996</v>
      </c>
      <c r="T27" s="2">
        <v>0.72</v>
      </c>
      <c r="U27" s="2">
        <v>0.72</v>
      </c>
      <c r="V27" s="2">
        <v>0.72</v>
      </c>
      <c r="W27" s="2">
        <f t="shared" si="6"/>
        <v>2.16</v>
      </c>
      <c r="X27" s="9">
        <f t="shared" si="7"/>
        <v>0.72000000000000008</v>
      </c>
      <c r="Y27" s="34">
        <v>128</v>
      </c>
      <c r="Z27" s="35">
        <f t="shared" si="8"/>
        <v>4.6080000000000005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</row>
    <row r="28" spans="1:46" ht="15.75">
      <c r="A28" s="79"/>
      <c r="B28" s="5"/>
      <c r="C28" s="5"/>
      <c r="D28" s="25"/>
      <c r="E28" s="2" t="s">
        <v>99</v>
      </c>
      <c r="F28" s="2">
        <v>0</v>
      </c>
      <c r="G28" s="2">
        <v>0</v>
      </c>
      <c r="H28" s="2">
        <v>0</v>
      </c>
      <c r="I28" s="2">
        <f t="shared" si="0"/>
        <v>0</v>
      </c>
      <c r="J28" s="9">
        <f t="shared" si="1"/>
        <v>0</v>
      </c>
      <c r="K28" s="34">
        <v>0</v>
      </c>
      <c r="L28" s="35">
        <f t="shared" si="2"/>
        <v>0</v>
      </c>
      <c r="M28" s="2">
        <v>0</v>
      </c>
      <c r="N28" s="2">
        <v>0</v>
      </c>
      <c r="O28" s="2">
        <v>0</v>
      </c>
      <c r="P28" s="2">
        <f t="shared" si="3"/>
        <v>0</v>
      </c>
      <c r="Q28" s="9">
        <f t="shared" si="4"/>
        <v>0</v>
      </c>
      <c r="R28" s="34">
        <v>0</v>
      </c>
      <c r="S28" s="37">
        <f t="shared" si="5"/>
        <v>0</v>
      </c>
      <c r="T28" s="2">
        <v>0</v>
      </c>
      <c r="U28" s="2">
        <v>0</v>
      </c>
      <c r="V28" s="2">
        <v>0</v>
      </c>
      <c r="W28" s="2">
        <f t="shared" si="6"/>
        <v>0</v>
      </c>
      <c r="X28" s="9">
        <f t="shared" si="7"/>
        <v>0</v>
      </c>
      <c r="Y28" s="34">
        <v>0</v>
      </c>
      <c r="Z28" s="35">
        <f t="shared" si="8"/>
        <v>0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 ht="47.25">
      <c r="A29" s="3" t="s">
        <v>60</v>
      </c>
      <c r="B29" s="5">
        <v>1.08</v>
      </c>
      <c r="C29" s="5">
        <v>0.84</v>
      </c>
      <c r="D29" s="47">
        <v>1.8</v>
      </c>
      <c r="E29" s="3" t="s">
        <v>19</v>
      </c>
      <c r="F29" s="2">
        <v>2.1600000000000001E-2</v>
      </c>
      <c r="G29" s="2">
        <v>2.1600000000000001E-2</v>
      </c>
      <c r="H29" s="2">
        <v>2.3400000000000001E-2</v>
      </c>
      <c r="I29" s="2">
        <f t="shared" si="0"/>
        <v>6.6600000000000006E-2</v>
      </c>
      <c r="J29" s="9">
        <f t="shared" si="1"/>
        <v>2.2200000000000001E-2</v>
      </c>
      <c r="K29" s="34">
        <v>84</v>
      </c>
      <c r="L29" s="35">
        <f t="shared" si="2"/>
        <v>9.3240000000000003E-2</v>
      </c>
      <c r="M29" s="2">
        <v>1.6799999999999999E-2</v>
      </c>
      <c r="N29" s="2">
        <v>1.6799999999999999E-2</v>
      </c>
      <c r="O29" s="2">
        <v>1.848E-2</v>
      </c>
      <c r="P29" s="2">
        <f t="shared" si="3"/>
        <v>5.2080000000000001E-2</v>
      </c>
      <c r="Q29" s="9">
        <f t="shared" si="4"/>
        <v>1.736E-2</v>
      </c>
      <c r="R29" s="34">
        <v>84</v>
      </c>
      <c r="S29" s="37">
        <f t="shared" si="5"/>
        <v>7.2912000000000005E-2</v>
      </c>
      <c r="T29" s="2">
        <v>2.4E-2</v>
      </c>
      <c r="U29" s="2">
        <v>2.4E-2</v>
      </c>
      <c r="V29" s="2">
        <v>2.5999999999999999E-2</v>
      </c>
      <c r="W29" s="2">
        <f t="shared" si="6"/>
        <v>7.3999999999999996E-2</v>
      </c>
      <c r="X29" s="9">
        <f t="shared" si="7"/>
        <v>2.4666666666666667E-2</v>
      </c>
      <c r="Y29" s="34">
        <v>84</v>
      </c>
      <c r="Z29" s="35">
        <f t="shared" si="8"/>
        <v>0.1036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 ht="15.75">
      <c r="A30" s="2" t="s">
        <v>61</v>
      </c>
      <c r="B30" s="5">
        <v>0.54</v>
      </c>
      <c r="C30" s="5">
        <v>0.42</v>
      </c>
      <c r="D30" s="49"/>
      <c r="E30" s="2" t="s">
        <v>20</v>
      </c>
      <c r="F30" s="2">
        <v>1.0800000000000001E-2</v>
      </c>
      <c r="G30" s="2">
        <v>1.0800000000000001E-2</v>
      </c>
      <c r="H30" s="2">
        <v>1.0800000000000001E-2</v>
      </c>
      <c r="I30" s="2">
        <f t="shared" si="0"/>
        <v>3.2399999999999998E-2</v>
      </c>
      <c r="J30" s="9">
        <f t="shared" si="1"/>
        <v>1.0799999999999999E-2</v>
      </c>
      <c r="K30" s="34">
        <v>550</v>
      </c>
      <c r="L30" s="35">
        <f t="shared" si="2"/>
        <v>0.29699999999999999</v>
      </c>
      <c r="M30" s="2">
        <v>8.3999999999999995E-3</v>
      </c>
      <c r="N30" s="2">
        <v>8.3999999999999995E-3</v>
      </c>
      <c r="O30" s="2">
        <v>8.3999999999999995E-3</v>
      </c>
      <c r="P30" s="2">
        <f t="shared" si="3"/>
        <v>2.52E-2</v>
      </c>
      <c r="Q30" s="9">
        <f t="shared" si="4"/>
        <v>8.3999999999999995E-3</v>
      </c>
      <c r="R30" s="34">
        <v>550</v>
      </c>
      <c r="S30" s="37">
        <f t="shared" si="5"/>
        <v>0.23100000000000001</v>
      </c>
      <c r="T30" s="2">
        <v>1.2E-2</v>
      </c>
      <c r="U30" s="2">
        <v>1.2E-2</v>
      </c>
      <c r="V30" s="2">
        <v>1.2E-2</v>
      </c>
      <c r="W30" s="2">
        <f t="shared" si="6"/>
        <v>3.6000000000000004E-2</v>
      </c>
      <c r="X30" s="9">
        <f t="shared" si="7"/>
        <v>1.2000000000000002E-2</v>
      </c>
      <c r="Y30" s="34">
        <v>550</v>
      </c>
      <c r="Z30" s="35">
        <f t="shared" si="8"/>
        <v>0.33000000000000007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 ht="15.75">
      <c r="A31" s="2" t="s">
        <v>62</v>
      </c>
      <c r="B31" s="5">
        <v>0.54</v>
      </c>
      <c r="C31" s="5">
        <v>0.42</v>
      </c>
      <c r="D31" s="5">
        <v>0.45</v>
      </c>
      <c r="E31" s="2" t="s">
        <v>21</v>
      </c>
      <c r="F31" s="2">
        <v>1.0800000000000001E-2</v>
      </c>
      <c r="G31" s="2">
        <v>1.0800000000000001E-2</v>
      </c>
      <c r="H31" s="2">
        <v>1.14E-2</v>
      </c>
      <c r="I31" s="2">
        <f t="shared" si="0"/>
        <v>3.3000000000000002E-2</v>
      </c>
      <c r="J31" s="9">
        <f t="shared" si="1"/>
        <v>1.1000000000000001E-2</v>
      </c>
      <c r="K31" s="34">
        <v>292</v>
      </c>
      <c r="L31" s="35">
        <f t="shared" si="2"/>
        <v>0.16060000000000002</v>
      </c>
      <c r="M31" s="2">
        <v>8.3999999999999995E-3</v>
      </c>
      <c r="N31" s="2">
        <v>8.3999999999999995E-3</v>
      </c>
      <c r="O31" s="2">
        <v>9.2399999999999999E-3</v>
      </c>
      <c r="P31" s="2">
        <f t="shared" si="3"/>
        <v>2.6040000000000001E-2</v>
      </c>
      <c r="Q31" s="9">
        <f t="shared" si="4"/>
        <v>8.6800000000000002E-3</v>
      </c>
      <c r="R31" s="34">
        <v>292</v>
      </c>
      <c r="S31" s="37">
        <f t="shared" si="5"/>
        <v>0.12672800000000001</v>
      </c>
      <c r="T31" s="2">
        <v>8.9999999999999993E-3</v>
      </c>
      <c r="U31" s="2">
        <v>8.9999999999999993E-3</v>
      </c>
      <c r="V31" s="2">
        <v>9.5999999999999992E-3</v>
      </c>
      <c r="W31" s="2">
        <f t="shared" si="6"/>
        <v>2.76E-2</v>
      </c>
      <c r="X31" s="9">
        <f t="shared" si="7"/>
        <v>9.1999999999999998E-3</v>
      </c>
      <c r="Y31" s="34">
        <v>292</v>
      </c>
      <c r="Z31" s="35">
        <f t="shared" si="8"/>
        <v>0.13431999999999999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 ht="15.75">
      <c r="A32" s="10" t="s">
        <v>96</v>
      </c>
      <c r="B32" s="5">
        <v>168.3</v>
      </c>
      <c r="C32" s="21">
        <v>130.9</v>
      </c>
      <c r="D32" s="21">
        <v>225</v>
      </c>
      <c r="E32" s="3" t="s">
        <v>22</v>
      </c>
      <c r="F32" s="2">
        <v>0</v>
      </c>
      <c r="G32" s="2">
        <v>0</v>
      </c>
      <c r="H32" s="2">
        <v>0</v>
      </c>
      <c r="I32" s="2">
        <f t="shared" si="0"/>
        <v>0</v>
      </c>
      <c r="J32" s="9">
        <f t="shared" si="1"/>
        <v>0</v>
      </c>
      <c r="K32" s="34">
        <v>0</v>
      </c>
      <c r="L32" s="35">
        <f t="shared" si="2"/>
        <v>0</v>
      </c>
      <c r="M32" s="2">
        <v>0</v>
      </c>
      <c r="N32" s="2">
        <v>0</v>
      </c>
      <c r="O32" s="2">
        <v>0</v>
      </c>
      <c r="P32" s="2">
        <f t="shared" si="3"/>
        <v>0</v>
      </c>
      <c r="Q32" s="9">
        <f t="shared" si="4"/>
        <v>0</v>
      </c>
      <c r="R32" s="34">
        <v>0</v>
      </c>
      <c r="S32" s="37">
        <f t="shared" si="5"/>
        <v>0</v>
      </c>
      <c r="T32" s="2">
        <v>0</v>
      </c>
      <c r="U32" s="2">
        <v>0</v>
      </c>
      <c r="V32" s="2">
        <v>0</v>
      </c>
      <c r="W32" s="2">
        <f t="shared" si="6"/>
        <v>0</v>
      </c>
      <c r="X32" s="9">
        <f t="shared" si="7"/>
        <v>0</v>
      </c>
      <c r="Y32" s="34">
        <v>0</v>
      </c>
      <c r="Z32" s="35">
        <f t="shared" si="8"/>
        <v>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6" ht="15.75">
      <c r="A33" s="10" t="s">
        <v>97</v>
      </c>
      <c r="B33" s="5">
        <v>180</v>
      </c>
      <c r="C33" s="21">
        <v>140</v>
      </c>
      <c r="D33" s="21">
        <v>237</v>
      </c>
      <c r="E33" s="3" t="s">
        <v>22</v>
      </c>
      <c r="F33" s="2">
        <v>0</v>
      </c>
      <c r="G33" s="2">
        <v>0</v>
      </c>
      <c r="H33" s="2">
        <v>0</v>
      </c>
      <c r="I33" s="2">
        <f t="shared" si="0"/>
        <v>0</v>
      </c>
      <c r="J33" s="9">
        <f t="shared" si="1"/>
        <v>0</v>
      </c>
      <c r="K33" s="34">
        <v>0</v>
      </c>
      <c r="L33" s="35">
        <f t="shared" si="2"/>
        <v>0</v>
      </c>
      <c r="M33" s="2">
        <v>0</v>
      </c>
      <c r="N33" s="2">
        <v>0</v>
      </c>
      <c r="O33" s="2">
        <v>0</v>
      </c>
      <c r="P33" s="2">
        <f t="shared" si="3"/>
        <v>0</v>
      </c>
      <c r="Q33" s="9">
        <f t="shared" si="4"/>
        <v>0</v>
      </c>
      <c r="R33" s="34">
        <v>0</v>
      </c>
      <c r="S33" s="37">
        <f t="shared" si="5"/>
        <v>0</v>
      </c>
      <c r="T33" s="2">
        <v>0</v>
      </c>
      <c r="U33" s="2">
        <v>0</v>
      </c>
      <c r="V33" s="2">
        <v>0</v>
      </c>
      <c r="W33" s="2">
        <f t="shared" si="6"/>
        <v>0</v>
      </c>
      <c r="X33" s="9">
        <f t="shared" si="7"/>
        <v>0</v>
      </c>
      <c r="Y33" s="34">
        <v>0</v>
      </c>
      <c r="Z33" s="35">
        <f t="shared" si="8"/>
        <v>0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6" ht="15.75">
      <c r="A34" s="10" t="s">
        <v>98</v>
      </c>
      <c r="B34" s="5">
        <v>193.5</v>
      </c>
      <c r="C34" s="21">
        <v>150.5</v>
      </c>
      <c r="D34" s="21">
        <v>258</v>
      </c>
      <c r="E34" s="3" t="s">
        <v>22</v>
      </c>
      <c r="F34" s="2">
        <v>0</v>
      </c>
      <c r="G34" s="2">
        <v>0</v>
      </c>
      <c r="H34" s="2">
        <v>0</v>
      </c>
      <c r="I34" s="2">
        <f t="shared" si="0"/>
        <v>0</v>
      </c>
      <c r="J34" s="9">
        <f t="shared" si="1"/>
        <v>0</v>
      </c>
      <c r="K34" s="34">
        <v>0</v>
      </c>
      <c r="L34" s="35">
        <f t="shared" si="2"/>
        <v>0</v>
      </c>
      <c r="M34" s="2">
        <v>0</v>
      </c>
      <c r="N34" s="2">
        <v>0</v>
      </c>
      <c r="O34" s="2">
        <v>0</v>
      </c>
      <c r="P34" s="2">
        <f t="shared" si="3"/>
        <v>0</v>
      </c>
      <c r="Q34" s="9">
        <f t="shared" si="4"/>
        <v>0</v>
      </c>
      <c r="R34" s="34">
        <v>0</v>
      </c>
      <c r="S34" s="37">
        <f t="shared" si="5"/>
        <v>0</v>
      </c>
      <c r="T34" s="2">
        <v>0</v>
      </c>
      <c r="U34" s="2">
        <v>0</v>
      </c>
      <c r="V34" s="2">
        <v>0</v>
      </c>
      <c r="W34" s="2">
        <f t="shared" si="6"/>
        <v>0</v>
      </c>
      <c r="X34" s="9">
        <f t="shared" si="7"/>
        <v>0</v>
      </c>
      <c r="Y34" s="34">
        <v>0</v>
      </c>
      <c r="Z34" s="35">
        <f t="shared" si="8"/>
        <v>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1:46" s="11" customFormat="1" ht="18" customHeight="1">
      <c r="A35" s="4" t="s">
        <v>95</v>
      </c>
      <c r="B35" s="22">
        <v>210.6</v>
      </c>
      <c r="C35" s="22">
        <v>163.80000000000001</v>
      </c>
      <c r="D35" s="22">
        <v>281</v>
      </c>
      <c r="E35" s="3" t="s">
        <v>22</v>
      </c>
      <c r="F35" s="2">
        <v>4.1908599999999998</v>
      </c>
      <c r="G35" s="2">
        <v>4.1908599999999998</v>
      </c>
      <c r="H35" s="2">
        <v>4.4647399999999999</v>
      </c>
      <c r="I35" s="2">
        <f t="shared" si="0"/>
        <v>12.84646</v>
      </c>
      <c r="J35" s="9">
        <f t="shared" si="1"/>
        <v>4.2821533333333335</v>
      </c>
      <c r="K35" s="34">
        <v>16</v>
      </c>
      <c r="L35" s="35">
        <f t="shared" si="2"/>
        <v>3.4257226666666667</v>
      </c>
      <c r="M35" s="2">
        <v>3.1411159999999998</v>
      </c>
      <c r="N35" s="2">
        <v>3.1411159999999998</v>
      </c>
      <c r="O35" s="2">
        <v>3.4395449999999999</v>
      </c>
      <c r="P35" s="2">
        <f t="shared" si="3"/>
        <v>9.7217769999999994</v>
      </c>
      <c r="Q35" s="9">
        <f t="shared" si="4"/>
        <v>3.2405923333333333</v>
      </c>
      <c r="R35" s="34">
        <v>16</v>
      </c>
      <c r="S35" s="37">
        <f t="shared" si="5"/>
        <v>2.5924738666666665</v>
      </c>
      <c r="T35" s="2">
        <v>5.2987200000000003</v>
      </c>
      <c r="U35" s="2">
        <v>5.2987200000000003</v>
      </c>
      <c r="V35" s="2">
        <v>5.68032</v>
      </c>
      <c r="W35" s="2">
        <f t="shared" si="6"/>
        <v>16.277760000000001</v>
      </c>
      <c r="X35" s="9">
        <f t="shared" si="7"/>
        <v>5.4259200000000005</v>
      </c>
      <c r="Y35" s="34">
        <v>16</v>
      </c>
      <c r="Z35" s="35">
        <f t="shared" si="8"/>
        <v>4.3407360000000006</v>
      </c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ht="15.75">
      <c r="A36" s="62" t="s">
        <v>23</v>
      </c>
      <c r="B36" s="66">
        <v>292.5</v>
      </c>
      <c r="C36" s="66">
        <v>227.5</v>
      </c>
      <c r="D36" s="66">
        <v>270</v>
      </c>
      <c r="E36" s="2" t="s">
        <v>24</v>
      </c>
      <c r="F36" s="2">
        <v>1.4867999999999999</v>
      </c>
      <c r="G36" s="2">
        <v>1.4867999999999999</v>
      </c>
      <c r="H36" s="2">
        <v>1.5367999999999999</v>
      </c>
      <c r="I36" s="2">
        <f t="shared" si="0"/>
        <v>4.5103999999999997</v>
      </c>
      <c r="J36" s="9">
        <f t="shared" si="1"/>
        <v>1.5034666666666665</v>
      </c>
      <c r="K36" s="34">
        <v>18</v>
      </c>
      <c r="L36" s="35">
        <f t="shared" si="2"/>
        <v>1.3531199999999999</v>
      </c>
      <c r="M36" s="2">
        <v>1.72824</v>
      </c>
      <c r="N36" s="2">
        <v>1.72824</v>
      </c>
      <c r="O36" s="2">
        <v>1.72824</v>
      </c>
      <c r="P36" s="2">
        <f t="shared" si="3"/>
        <v>5.1847200000000004</v>
      </c>
      <c r="Q36" s="9">
        <f t="shared" si="4"/>
        <v>1.7282400000000002</v>
      </c>
      <c r="R36" s="34">
        <v>18</v>
      </c>
      <c r="S36" s="37">
        <f t="shared" si="5"/>
        <v>1.5554160000000001</v>
      </c>
      <c r="T36" s="2">
        <v>1.55904</v>
      </c>
      <c r="U36" s="2">
        <v>1.55904</v>
      </c>
      <c r="V36" s="2">
        <v>1.60904</v>
      </c>
      <c r="W36" s="2">
        <f t="shared" si="6"/>
        <v>4.7271200000000002</v>
      </c>
      <c r="X36" s="9">
        <f t="shared" si="7"/>
        <v>1.5757066666666668</v>
      </c>
      <c r="Y36" s="34">
        <v>18</v>
      </c>
      <c r="Z36" s="35">
        <f t="shared" si="8"/>
        <v>1.4181360000000001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 ht="15.75">
      <c r="A37" s="62"/>
      <c r="B37" s="66"/>
      <c r="C37" s="66"/>
      <c r="D37" s="66"/>
      <c r="E37" s="2" t="s">
        <v>28</v>
      </c>
      <c r="F37" s="2">
        <v>0.27535999999999999</v>
      </c>
      <c r="G37" s="2">
        <v>0.27535999999999999</v>
      </c>
      <c r="H37" s="2">
        <v>0.30736000000000002</v>
      </c>
      <c r="I37" s="2">
        <f t="shared" si="0"/>
        <v>0.85807999999999995</v>
      </c>
      <c r="J37" s="9">
        <f t="shared" si="1"/>
        <v>0.28602666666666665</v>
      </c>
      <c r="K37" s="34">
        <v>130</v>
      </c>
      <c r="L37" s="35">
        <f t="shared" si="2"/>
        <v>1.8591733333333333</v>
      </c>
      <c r="M37" s="2">
        <v>0.1168</v>
      </c>
      <c r="N37" s="2">
        <v>0.1168</v>
      </c>
      <c r="O37" s="2">
        <v>0.1168</v>
      </c>
      <c r="P37" s="2">
        <f t="shared" si="3"/>
        <v>0.35039999999999999</v>
      </c>
      <c r="Q37" s="9">
        <f t="shared" si="4"/>
        <v>0.1168</v>
      </c>
      <c r="R37" s="34">
        <v>130</v>
      </c>
      <c r="S37" s="37">
        <f t="shared" si="5"/>
        <v>0.75919999999999999</v>
      </c>
      <c r="T37" s="2">
        <v>0.20096</v>
      </c>
      <c r="U37" s="2">
        <v>0.20096</v>
      </c>
      <c r="V37" s="2">
        <v>0.23296</v>
      </c>
      <c r="W37" s="2">
        <f t="shared" si="6"/>
        <v>0.63488</v>
      </c>
      <c r="X37" s="9">
        <f t="shared" si="7"/>
        <v>0.21162666666666666</v>
      </c>
      <c r="Y37" s="34">
        <v>130</v>
      </c>
      <c r="Z37" s="35">
        <f t="shared" si="8"/>
        <v>1.3755733333333333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 ht="15.75">
      <c r="A38" s="62"/>
      <c r="B38" s="66"/>
      <c r="C38" s="66"/>
      <c r="D38" s="66"/>
      <c r="E38" s="2" t="s">
        <v>25</v>
      </c>
      <c r="F38" s="2">
        <v>0.94977999999999996</v>
      </c>
      <c r="G38" s="2">
        <v>0.94977999999999996</v>
      </c>
      <c r="H38" s="2">
        <v>0.97992000000000001</v>
      </c>
      <c r="I38" s="2">
        <f t="shared" si="0"/>
        <v>2.87948</v>
      </c>
      <c r="J38" s="9">
        <f t="shared" si="1"/>
        <v>0.95982666666666672</v>
      </c>
      <c r="K38" s="34">
        <v>20</v>
      </c>
      <c r="L38" s="35">
        <f t="shared" si="2"/>
        <v>0.95982666666666672</v>
      </c>
      <c r="M38" s="2">
        <v>0.50341999999999998</v>
      </c>
      <c r="N38" s="2">
        <v>0.50341999999999998</v>
      </c>
      <c r="O38" s="2">
        <v>0.53356000000000003</v>
      </c>
      <c r="P38" s="2">
        <f t="shared" si="3"/>
        <v>1.5404</v>
      </c>
      <c r="Q38" s="9">
        <f t="shared" si="4"/>
        <v>0.51346666666666663</v>
      </c>
      <c r="R38" s="34">
        <v>20</v>
      </c>
      <c r="S38" s="37">
        <f t="shared" si="5"/>
        <v>0.51346666666666663</v>
      </c>
      <c r="T38" s="2">
        <v>1.0275799999999999</v>
      </c>
      <c r="U38" s="2">
        <v>1.0275799999999999</v>
      </c>
      <c r="V38" s="2">
        <v>1.0588200000000001</v>
      </c>
      <c r="W38" s="2">
        <f t="shared" si="6"/>
        <v>3.1139799999999997</v>
      </c>
      <c r="X38" s="9">
        <f t="shared" si="7"/>
        <v>1.0379933333333333</v>
      </c>
      <c r="Y38" s="34">
        <v>20</v>
      </c>
      <c r="Z38" s="35">
        <f t="shared" si="8"/>
        <v>1.0379933333333333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6" ht="15.75">
      <c r="A39" s="62"/>
      <c r="B39" s="66"/>
      <c r="C39" s="66"/>
      <c r="D39" s="66"/>
      <c r="E39" s="2" t="s">
        <v>26</v>
      </c>
      <c r="F39" s="2">
        <v>0.38003999999999999</v>
      </c>
      <c r="G39" s="2">
        <v>0.38003999999999999</v>
      </c>
      <c r="H39" s="2">
        <v>0.38003999999999999</v>
      </c>
      <c r="I39" s="2">
        <f t="shared" si="0"/>
        <v>1.14012</v>
      </c>
      <c r="J39" s="9">
        <f t="shared" si="1"/>
        <v>0.38003999999999999</v>
      </c>
      <c r="K39" s="34">
        <v>17</v>
      </c>
      <c r="L39" s="35">
        <f t="shared" si="2"/>
        <v>0.32303399999999999</v>
      </c>
      <c r="M39" s="2">
        <v>0.24737999999999999</v>
      </c>
      <c r="N39" s="2">
        <v>0.24737999999999999</v>
      </c>
      <c r="O39" s="2">
        <v>0.24737999999999999</v>
      </c>
      <c r="P39" s="2">
        <f t="shared" si="3"/>
        <v>0.74214000000000002</v>
      </c>
      <c r="Q39" s="9">
        <f t="shared" si="4"/>
        <v>0.24738000000000002</v>
      </c>
      <c r="R39" s="34">
        <v>17</v>
      </c>
      <c r="S39" s="37">
        <f t="shared" si="5"/>
        <v>0.21027300000000002</v>
      </c>
      <c r="T39" s="2">
        <v>0.30059999999999998</v>
      </c>
      <c r="U39" s="2">
        <v>0.30059999999999998</v>
      </c>
      <c r="V39" s="2">
        <v>0.30059999999999998</v>
      </c>
      <c r="W39" s="2">
        <f t="shared" si="6"/>
        <v>0.90179999999999993</v>
      </c>
      <c r="X39" s="9">
        <f t="shared" si="7"/>
        <v>0.30059999999999998</v>
      </c>
      <c r="Y39" s="34">
        <v>17</v>
      </c>
      <c r="Z39" s="35">
        <f t="shared" si="8"/>
        <v>0.25551000000000001</v>
      </c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 ht="15.75">
      <c r="A40" s="62"/>
      <c r="B40" s="66"/>
      <c r="C40" s="66"/>
      <c r="D40" s="66"/>
      <c r="E40" s="2" t="s">
        <v>120</v>
      </c>
      <c r="F40" s="2">
        <v>6.7599999999999993E-2</v>
      </c>
      <c r="G40" s="2">
        <v>6.7599999999999993E-2</v>
      </c>
      <c r="H40" s="2">
        <v>6.7599999999999993E-2</v>
      </c>
      <c r="I40" s="2">
        <f t="shared" si="0"/>
        <v>0.20279999999999998</v>
      </c>
      <c r="J40" s="9">
        <f t="shared" si="1"/>
        <v>6.7599999999999993E-2</v>
      </c>
      <c r="K40" s="34">
        <v>92</v>
      </c>
      <c r="L40" s="35">
        <f t="shared" si="2"/>
        <v>0.31095999999999996</v>
      </c>
      <c r="M40" s="2">
        <v>6.2799999999999995E-2</v>
      </c>
      <c r="N40" s="2">
        <v>6.2799999999999995E-2</v>
      </c>
      <c r="O40" s="2">
        <v>6.2799999999999995E-2</v>
      </c>
      <c r="P40" s="2">
        <f t="shared" si="3"/>
        <v>0.18839999999999998</v>
      </c>
      <c r="Q40" s="9">
        <f t="shared" si="4"/>
        <v>6.2799999999999995E-2</v>
      </c>
      <c r="R40" s="34">
        <v>92</v>
      </c>
      <c r="S40" s="37">
        <f t="shared" si="5"/>
        <v>0.28887999999999997</v>
      </c>
      <c r="T40" s="2">
        <v>6.7599999999999993E-2</v>
      </c>
      <c r="U40" s="2">
        <v>6.7599999999999993E-2</v>
      </c>
      <c r="V40" s="2">
        <v>6.7599999999999993E-2</v>
      </c>
      <c r="W40" s="2">
        <f t="shared" si="6"/>
        <v>0.20279999999999998</v>
      </c>
      <c r="X40" s="9">
        <f t="shared" si="7"/>
        <v>6.7599999999999993E-2</v>
      </c>
      <c r="Y40" s="34">
        <v>92</v>
      </c>
      <c r="Z40" s="35">
        <f t="shared" si="8"/>
        <v>0.31095999999999996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6" ht="15.75">
      <c r="A41" s="62"/>
      <c r="B41" s="66"/>
      <c r="C41" s="66"/>
      <c r="D41" s="66"/>
      <c r="E41" s="2" t="s">
        <v>27</v>
      </c>
      <c r="F41" s="2">
        <v>0.124</v>
      </c>
      <c r="G41" s="2">
        <v>0.124</v>
      </c>
      <c r="H41" s="2">
        <v>0.124</v>
      </c>
      <c r="I41" s="2">
        <f t="shared" si="0"/>
        <v>0.372</v>
      </c>
      <c r="J41" s="9">
        <f t="shared" si="1"/>
        <v>0.124</v>
      </c>
      <c r="K41" s="34">
        <v>115</v>
      </c>
      <c r="L41" s="35">
        <f t="shared" si="2"/>
        <v>0.71299999999999997</v>
      </c>
      <c r="M41" s="2">
        <v>0.124</v>
      </c>
      <c r="N41" s="2">
        <v>0.124</v>
      </c>
      <c r="O41" s="2">
        <v>0.124</v>
      </c>
      <c r="P41" s="2">
        <f t="shared" si="3"/>
        <v>0.372</v>
      </c>
      <c r="Q41" s="9">
        <f t="shared" si="4"/>
        <v>0.124</v>
      </c>
      <c r="R41" s="34">
        <v>115</v>
      </c>
      <c r="S41" s="37">
        <f t="shared" si="5"/>
        <v>0.71299999999999997</v>
      </c>
      <c r="T41" s="2">
        <v>6.2E-2</v>
      </c>
      <c r="U41" s="2">
        <v>6.2E-2</v>
      </c>
      <c r="V41" s="2">
        <v>6.2E-2</v>
      </c>
      <c r="W41" s="2">
        <f t="shared" si="6"/>
        <v>0.186</v>
      </c>
      <c r="X41" s="9">
        <f t="shared" si="7"/>
        <v>6.2E-2</v>
      </c>
      <c r="Y41" s="34">
        <v>115</v>
      </c>
      <c r="Z41" s="35">
        <f t="shared" si="8"/>
        <v>0.35649999999999998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15.75">
      <c r="A42" s="62"/>
      <c r="B42" s="66"/>
      <c r="C42" s="66"/>
      <c r="D42" s="66"/>
      <c r="E42" s="2" t="s">
        <v>29</v>
      </c>
      <c r="F42" s="2">
        <v>0.23132</v>
      </c>
      <c r="G42" s="2">
        <v>0.23132</v>
      </c>
      <c r="H42" s="2">
        <v>0.23132</v>
      </c>
      <c r="I42" s="2">
        <f t="shared" si="0"/>
        <v>0.69396000000000002</v>
      </c>
      <c r="J42" s="9">
        <f t="shared" si="1"/>
        <v>0.23132</v>
      </c>
      <c r="K42" s="34">
        <v>138</v>
      </c>
      <c r="L42" s="35">
        <f t="shared" si="2"/>
        <v>1.5961079999999999</v>
      </c>
      <c r="M42" s="2">
        <v>0.21812000000000001</v>
      </c>
      <c r="N42" s="2">
        <v>0.21812000000000001</v>
      </c>
      <c r="O42" s="2">
        <v>0.21812000000000001</v>
      </c>
      <c r="P42" s="2">
        <f t="shared" si="3"/>
        <v>0.65436000000000005</v>
      </c>
      <c r="Q42" s="9">
        <f t="shared" si="4"/>
        <v>0.21812000000000001</v>
      </c>
      <c r="R42" s="34">
        <v>138</v>
      </c>
      <c r="S42" s="37">
        <f t="shared" si="5"/>
        <v>1.505028</v>
      </c>
      <c r="T42" s="2">
        <v>0.25540000000000002</v>
      </c>
      <c r="U42" s="2">
        <v>0.25540000000000002</v>
      </c>
      <c r="V42" s="2">
        <v>0.25540000000000002</v>
      </c>
      <c r="W42" s="2">
        <f t="shared" si="6"/>
        <v>0.76619999999999999</v>
      </c>
      <c r="X42" s="9">
        <f t="shared" si="7"/>
        <v>0.25540000000000002</v>
      </c>
      <c r="Y42" s="34">
        <v>138</v>
      </c>
      <c r="Z42" s="35">
        <f t="shared" si="8"/>
        <v>1.7622600000000002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5.75">
      <c r="A43" s="62"/>
      <c r="B43" s="66"/>
      <c r="C43" s="66"/>
      <c r="D43" s="66"/>
      <c r="E43" s="2" t="s">
        <v>112</v>
      </c>
      <c r="F43" s="2">
        <v>0</v>
      </c>
      <c r="G43" s="2">
        <v>0</v>
      </c>
      <c r="H43" s="2">
        <v>0</v>
      </c>
      <c r="I43" s="2">
        <f t="shared" si="0"/>
        <v>0</v>
      </c>
      <c r="J43" s="9">
        <f t="shared" si="1"/>
        <v>0</v>
      </c>
      <c r="K43" s="34">
        <v>0</v>
      </c>
      <c r="L43" s="35">
        <f t="shared" si="2"/>
        <v>0</v>
      </c>
      <c r="M43" s="2">
        <v>0</v>
      </c>
      <c r="N43" s="2">
        <v>0</v>
      </c>
      <c r="O43" s="2">
        <v>0</v>
      </c>
      <c r="P43" s="2">
        <f t="shared" si="3"/>
        <v>0</v>
      </c>
      <c r="Q43" s="9">
        <f t="shared" si="4"/>
        <v>0</v>
      </c>
      <c r="R43" s="34">
        <v>0</v>
      </c>
      <c r="S43" s="37">
        <f t="shared" si="5"/>
        <v>0</v>
      </c>
      <c r="T43" s="2">
        <v>0</v>
      </c>
      <c r="U43" s="2">
        <v>0</v>
      </c>
      <c r="V43" s="2">
        <v>0</v>
      </c>
      <c r="W43" s="2">
        <f t="shared" si="6"/>
        <v>0</v>
      </c>
      <c r="X43" s="9">
        <f t="shared" si="7"/>
        <v>0</v>
      </c>
      <c r="Y43" s="34">
        <v>0</v>
      </c>
      <c r="Z43" s="35">
        <f t="shared" si="8"/>
        <v>0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 ht="15.75">
      <c r="A44" s="62"/>
      <c r="B44" s="66"/>
      <c r="C44" s="66"/>
      <c r="D44" s="66"/>
      <c r="E44" s="2" t="s">
        <v>30</v>
      </c>
      <c r="F44" s="2">
        <v>1.6899360000000001</v>
      </c>
      <c r="G44" s="2">
        <v>1.6899360000000001</v>
      </c>
      <c r="H44" s="2">
        <v>1.772446</v>
      </c>
      <c r="I44" s="2">
        <f t="shared" si="0"/>
        <v>5.1523180000000002</v>
      </c>
      <c r="J44" s="9">
        <f t="shared" si="1"/>
        <v>1.7174393333333333</v>
      </c>
      <c r="K44" s="34">
        <v>18</v>
      </c>
      <c r="L44" s="35">
        <f t="shared" si="2"/>
        <v>1.5456954000000001</v>
      </c>
      <c r="M44" s="2">
        <v>0.68837599999999999</v>
      </c>
      <c r="N44" s="2">
        <v>0.68837599999999999</v>
      </c>
      <c r="O44" s="2">
        <v>0.70172599999999996</v>
      </c>
      <c r="P44" s="2">
        <f t="shared" si="3"/>
        <v>2.078478</v>
      </c>
      <c r="Q44" s="9">
        <f t="shared" si="4"/>
        <v>0.69282600000000005</v>
      </c>
      <c r="R44" s="34">
        <v>18</v>
      </c>
      <c r="S44" s="37">
        <f t="shared" si="5"/>
        <v>0.62354340000000008</v>
      </c>
      <c r="T44" s="2">
        <v>1.621874</v>
      </c>
      <c r="U44" s="2">
        <v>1.631874</v>
      </c>
      <c r="V44" s="2">
        <v>1.7043839999999999</v>
      </c>
      <c r="W44" s="2">
        <f t="shared" si="6"/>
        <v>4.958132</v>
      </c>
      <c r="X44" s="9">
        <f t="shared" si="7"/>
        <v>1.6527106666666667</v>
      </c>
      <c r="Y44" s="34">
        <v>18</v>
      </c>
      <c r="Z44" s="35">
        <f t="shared" si="8"/>
        <v>1.4874396000000001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 ht="15.75">
      <c r="A45" s="62"/>
      <c r="B45" s="66"/>
      <c r="C45" s="66"/>
      <c r="D45" s="66"/>
      <c r="E45" s="2" t="s">
        <v>31</v>
      </c>
      <c r="F45" s="2">
        <v>0.38</v>
      </c>
      <c r="G45" s="2">
        <v>0.38</v>
      </c>
      <c r="H45" s="2">
        <v>0.38</v>
      </c>
      <c r="I45" s="2">
        <f t="shared" si="0"/>
        <v>1.1400000000000001</v>
      </c>
      <c r="J45" s="9">
        <f t="shared" si="1"/>
        <v>0.38000000000000006</v>
      </c>
      <c r="K45" s="34">
        <v>64</v>
      </c>
      <c r="L45" s="35">
        <f t="shared" si="2"/>
        <v>1.2160000000000002</v>
      </c>
      <c r="M45" s="2">
        <v>0.4</v>
      </c>
      <c r="N45" s="2">
        <v>0.4</v>
      </c>
      <c r="O45" s="2">
        <v>0.4</v>
      </c>
      <c r="P45" s="2">
        <f t="shared" si="3"/>
        <v>1.2000000000000002</v>
      </c>
      <c r="Q45" s="9">
        <f t="shared" si="4"/>
        <v>0.40000000000000008</v>
      </c>
      <c r="R45" s="34">
        <v>64</v>
      </c>
      <c r="S45" s="37">
        <f t="shared" si="5"/>
        <v>1.2800000000000002</v>
      </c>
      <c r="T45" s="2">
        <v>0.14000000000000001</v>
      </c>
      <c r="U45" s="2">
        <v>0.14000000000000001</v>
      </c>
      <c r="V45" s="2">
        <v>0.14000000000000001</v>
      </c>
      <c r="W45" s="2">
        <f t="shared" si="6"/>
        <v>0.42000000000000004</v>
      </c>
      <c r="X45" s="9">
        <f t="shared" si="7"/>
        <v>0.14000000000000001</v>
      </c>
      <c r="Y45" s="34">
        <v>64</v>
      </c>
      <c r="Z45" s="35">
        <f t="shared" si="8"/>
        <v>0.44800000000000006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 ht="15.75">
      <c r="A46" s="62"/>
      <c r="B46" s="66"/>
      <c r="C46" s="66"/>
      <c r="D46" s="66"/>
      <c r="E46" s="2" t="s">
        <v>111</v>
      </c>
      <c r="F46" s="2">
        <v>0.12759999999999999</v>
      </c>
      <c r="G46" s="2">
        <v>0.12759999999999999</v>
      </c>
      <c r="H46" s="2">
        <v>0.1704</v>
      </c>
      <c r="I46" s="2">
        <f t="shared" si="0"/>
        <v>0.42559999999999998</v>
      </c>
      <c r="J46" s="9">
        <f t="shared" si="1"/>
        <v>0.14186666666666667</v>
      </c>
      <c r="K46" s="34">
        <v>126.5</v>
      </c>
      <c r="L46" s="35">
        <f t="shared" si="2"/>
        <v>0.89730666666666659</v>
      </c>
      <c r="M46" s="2">
        <v>0.32100000000000001</v>
      </c>
      <c r="N46" s="2">
        <v>0.32100000000000001</v>
      </c>
      <c r="O46" s="2">
        <v>0.40125</v>
      </c>
      <c r="P46" s="2">
        <f t="shared" si="3"/>
        <v>1.04325</v>
      </c>
      <c r="Q46" s="9">
        <f t="shared" si="4"/>
        <v>0.34775</v>
      </c>
      <c r="R46" s="34">
        <v>126.5</v>
      </c>
      <c r="S46" s="37">
        <f t="shared" si="5"/>
        <v>2.1995187500000002</v>
      </c>
      <c r="T46" s="2">
        <v>0.106</v>
      </c>
      <c r="U46" s="2">
        <v>0.106</v>
      </c>
      <c r="V46" s="2">
        <v>0.13800000000000001</v>
      </c>
      <c r="W46" s="2">
        <f t="shared" si="6"/>
        <v>0.35</v>
      </c>
      <c r="X46" s="9">
        <f t="shared" si="7"/>
        <v>0.11666666666666665</v>
      </c>
      <c r="Y46" s="34">
        <v>126.5</v>
      </c>
      <c r="Z46" s="35">
        <f t="shared" si="8"/>
        <v>0.73791666666666655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 ht="15.75">
      <c r="A47" s="62"/>
      <c r="B47" s="66"/>
      <c r="C47" s="66"/>
      <c r="D47" s="66"/>
      <c r="E47" s="2" t="s">
        <v>79</v>
      </c>
      <c r="F47" s="2">
        <v>0</v>
      </c>
      <c r="G47" s="2">
        <v>0</v>
      </c>
      <c r="H47" s="2">
        <v>0</v>
      </c>
      <c r="I47" s="2">
        <f t="shared" si="0"/>
        <v>0</v>
      </c>
      <c r="J47" s="9">
        <f t="shared" si="1"/>
        <v>0</v>
      </c>
      <c r="K47" s="34">
        <v>0</v>
      </c>
      <c r="L47" s="35">
        <f t="shared" si="2"/>
        <v>0</v>
      </c>
      <c r="M47" s="2">
        <v>0</v>
      </c>
      <c r="N47" s="2">
        <v>0</v>
      </c>
      <c r="O47" s="2">
        <v>0</v>
      </c>
      <c r="P47" s="2">
        <f t="shared" si="3"/>
        <v>0</v>
      </c>
      <c r="Q47" s="9">
        <f t="shared" si="4"/>
        <v>0</v>
      </c>
      <c r="R47" s="34">
        <v>0</v>
      </c>
      <c r="S47" s="37">
        <f t="shared" si="5"/>
        <v>0</v>
      </c>
      <c r="T47" s="2">
        <v>0</v>
      </c>
      <c r="U47" s="2">
        <v>0</v>
      </c>
      <c r="V47" s="2">
        <v>0</v>
      </c>
      <c r="W47" s="2">
        <f t="shared" si="6"/>
        <v>0</v>
      </c>
      <c r="X47" s="9">
        <f t="shared" si="7"/>
        <v>0</v>
      </c>
      <c r="Y47" s="34">
        <v>0</v>
      </c>
      <c r="Z47" s="35">
        <f t="shared" si="8"/>
        <v>0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</row>
    <row r="48" spans="1:46" ht="15.75">
      <c r="A48" s="62"/>
      <c r="B48" s="66"/>
      <c r="C48" s="66"/>
      <c r="D48" s="66"/>
      <c r="E48" s="2" t="s">
        <v>113</v>
      </c>
      <c r="F48" s="2">
        <v>0</v>
      </c>
      <c r="G48" s="2">
        <v>0</v>
      </c>
      <c r="H48" s="2">
        <v>0</v>
      </c>
      <c r="I48" s="2">
        <f t="shared" si="0"/>
        <v>0</v>
      </c>
      <c r="J48" s="9">
        <f t="shared" si="1"/>
        <v>0</v>
      </c>
      <c r="K48" s="34">
        <v>0</v>
      </c>
      <c r="L48" s="35">
        <f t="shared" si="2"/>
        <v>0</v>
      </c>
      <c r="M48" s="2">
        <v>0</v>
      </c>
      <c r="N48" s="2">
        <v>0</v>
      </c>
      <c r="O48" s="2">
        <v>0</v>
      </c>
      <c r="P48" s="2">
        <f t="shared" si="3"/>
        <v>0</v>
      </c>
      <c r="Q48" s="9">
        <f t="shared" si="4"/>
        <v>0</v>
      </c>
      <c r="R48" s="34">
        <v>0</v>
      </c>
      <c r="S48" s="37">
        <f t="shared" si="5"/>
        <v>0</v>
      </c>
      <c r="T48" s="2">
        <v>0</v>
      </c>
      <c r="U48" s="2">
        <v>0</v>
      </c>
      <c r="V48" s="2">
        <v>0</v>
      </c>
      <c r="W48" s="2">
        <f t="shared" si="6"/>
        <v>0</v>
      </c>
      <c r="X48" s="9">
        <f t="shared" si="7"/>
        <v>0</v>
      </c>
      <c r="Y48" s="34">
        <v>0</v>
      </c>
      <c r="Z48" s="35">
        <f t="shared" si="8"/>
        <v>0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 ht="15.75">
      <c r="A49" s="62"/>
      <c r="B49" s="66"/>
      <c r="C49" s="66"/>
      <c r="D49" s="66"/>
      <c r="E49" s="2" t="s">
        <v>32</v>
      </c>
      <c r="F49" s="2">
        <v>2.5200000000000001E-3</v>
      </c>
      <c r="G49" s="2">
        <v>2.5200000000000001E-3</v>
      </c>
      <c r="H49" s="2">
        <v>2.5200000000000001E-3</v>
      </c>
      <c r="I49" s="2">
        <f t="shared" si="0"/>
        <v>7.5600000000000007E-3</v>
      </c>
      <c r="J49" s="9">
        <f t="shared" si="1"/>
        <v>2.5200000000000001E-3</v>
      </c>
      <c r="K49" s="34">
        <v>250</v>
      </c>
      <c r="L49" s="35">
        <f t="shared" si="2"/>
        <v>3.15E-2</v>
      </c>
      <c r="M49" s="2">
        <v>2.5200000000000001E-3</v>
      </c>
      <c r="N49" s="2">
        <v>2.5200000000000001E-3</v>
      </c>
      <c r="O49" s="2">
        <v>2.5200000000000001E-3</v>
      </c>
      <c r="P49" s="2">
        <f t="shared" si="3"/>
        <v>7.5600000000000007E-3</v>
      </c>
      <c r="Q49" s="9">
        <f t="shared" si="4"/>
        <v>2.5200000000000001E-3</v>
      </c>
      <c r="R49" s="34">
        <v>250</v>
      </c>
      <c r="S49" s="37">
        <f t="shared" si="5"/>
        <v>3.15E-2</v>
      </c>
      <c r="T49" s="2">
        <v>2.0400000000000001E-3</v>
      </c>
      <c r="U49" s="2">
        <v>2.0400000000000001E-3</v>
      </c>
      <c r="V49" s="2">
        <v>2.0400000000000001E-3</v>
      </c>
      <c r="W49" s="2">
        <f t="shared" si="6"/>
        <v>6.1200000000000004E-3</v>
      </c>
      <c r="X49" s="9">
        <f t="shared" si="7"/>
        <v>2.0400000000000001E-3</v>
      </c>
      <c r="Y49" s="34">
        <v>250</v>
      </c>
      <c r="Z49" s="35">
        <f t="shared" si="8"/>
        <v>2.5500000000000002E-2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 ht="15.75">
      <c r="A50" s="63"/>
      <c r="B50" s="67"/>
      <c r="C50" s="66"/>
      <c r="D50" s="67"/>
      <c r="E50" s="2" t="s">
        <v>80</v>
      </c>
      <c r="F50" s="2">
        <v>0</v>
      </c>
      <c r="G50" s="2">
        <v>0</v>
      </c>
      <c r="H50" s="2">
        <v>0</v>
      </c>
      <c r="I50" s="2">
        <f t="shared" si="0"/>
        <v>0</v>
      </c>
      <c r="J50" s="9">
        <f t="shared" si="1"/>
        <v>0</v>
      </c>
      <c r="K50" s="34">
        <v>0</v>
      </c>
      <c r="L50" s="35">
        <f t="shared" si="2"/>
        <v>0</v>
      </c>
      <c r="M50" s="2">
        <v>0</v>
      </c>
      <c r="N50" s="2">
        <v>0</v>
      </c>
      <c r="O50" s="2">
        <v>0</v>
      </c>
      <c r="P50" s="2">
        <f t="shared" si="3"/>
        <v>0</v>
      </c>
      <c r="Q50" s="9">
        <f t="shared" si="4"/>
        <v>0</v>
      </c>
      <c r="R50" s="34">
        <v>0</v>
      </c>
      <c r="S50" s="37">
        <f t="shared" si="5"/>
        <v>0</v>
      </c>
      <c r="T50" s="2">
        <v>0</v>
      </c>
      <c r="U50" s="2">
        <v>0</v>
      </c>
      <c r="V50" s="2">
        <v>0</v>
      </c>
      <c r="W50" s="2">
        <f t="shared" si="6"/>
        <v>0</v>
      </c>
      <c r="X50" s="9">
        <f t="shared" si="7"/>
        <v>0</v>
      </c>
      <c r="Y50" s="34">
        <v>0</v>
      </c>
      <c r="Z50" s="35">
        <f t="shared" si="8"/>
        <v>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</row>
    <row r="51" spans="1:46" ht="15.75">
      <c r="A51" s="44" t="s">
        <v>35</v>
      </c>
      <c r="B51" s="47">
        <v>102.6</v>
      </c>
      <c r="C51" s="47">
        <v>79.8</v>
      </c>
      <c r="D51" s="47">
        <v>180</v>
      </c>
      <c r="E51" s="2" t="s">
        <v>34</v>
      </c>
      <c r="F51" s="2">
        <v>0</v>
      </c>
      <c r="G51" s="2">
        <v>0</v>
      </c>
      <c r="H51" s="2">
        <v>0</v>
      </c>
      <c r="I51" s="2">
        <f t="shared" si="0"/>
        <v>0</v>
      </c>
      <c r="J51" s="9">
        <f t="shared" si="1"/>
        <v>0</v>
      </c>
      <c r="K51" s="34">
        <v>0</v>
      </c>
      <c r="L51" s="35">
        <f t="shared" si="2"/>
        <v>0</v>
      </c>
      <c r="M51" s="2">
        <v>0</v>
      </c>
      <c r="N51" s="2">
        <v>0</v>
      </c>
      <c r="O51" s="2">
        <v>0</v>
      </c>
      <c r="P51" s="2">
        <f t="shared" si="3"/>
        <v>0</v>
      </c>
      <c r="Q51" s="9">
        <f t="shared" si="4"/>
        <v>0</v>
      </c>
      <c r="R51" s="34">
        <v>0</v>
      </c>
      <c r="S51" s="37">
        <f t="shared" si="5"/>
        <v>0</v>
      </c>
      <c r="T51" s="2">
        <v>0</v>
      </c>
      <c r="U51" s="2">
        <v>0</v>
      </c>
      <c r="V51" s="2">
        <v>0</v>
      </c>
      <c r="W51" s="2">
        <f t="shared" si="6"/>
        <v>0</v>
      </c>
      <c r="X51" s="9">
        <f t="shared" si="7"/>
        <v>0</v>
      </c>
      <c r="Y51" s="34">
        <v>0</v>
      </c>
      <c r="Z51" s="35">
        <f t="shared" si="8"/>
        <v>0</v>
      </c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 ht="15.75">
      <c r="A52" s="45"/>
      <c r="B52" s="48"/>
      <c r="C52" s="48"/>
      <c r="D52" s="48"/>
      <c r="E52" s="2" t="s">
        <v>81</v>
      </c>
      <c r="F52" s="2">
        <v>1.8759999999999999</v>
      </c>
      <c r="G52" s="2">
        <v>1.8759999999999999</v>
      </c>
      <c r="H52" s="2">
        <v>1.966</v>
      </c>
      <c r="I52" s="2">
        <f t="shared" si="0"/>
        <v>5.718</v>
      </c>
      <c r="J52" s="9">
        <f t="shared" si="1"/>
        <v>1.9059999999999999</v>
      </c>
      <c r="K52" s="34">
        <v>102.5</v>
      </c>
      <c r="L52" s="35">
        <f t="shared" si="2"/>
        <v>9.7682499999999983</v>
      </c>
      <c r="M52" s="2">
        <v>1.4259999999999999</v>
      </c>
      <c r="N52" s="2">
        <v>1.4259999999999999</v>
      </c>
      <c r="O52" s="2">
        <v>1.496</v>
      </c>
      <c r="P52" s="2">
        <f t="shared" si="3"/>
        <v>4.3479999999999999</v>
      </c>
      <c r="Q52" s="9">
        <f t="shared" si="4"/>
        <v>1.4493333333333334</v>
      </c>
      <c r="R52" s="34">
        <v>102.5</v>
      </c>
      <c r="S52" s="37">
        <f t="shared" si="5"/>
        <v>7.427833333333334</v>
      </c>
      <c r="T52" s="2">
        <v>3.4</v>
      </c>
      <c r="U52" s="2">
        <v>3.4</v>
      </c>
      <c r="V52" s="2">
        <v>3.6</v>
      </c>
      <c r="W52" s="2">
        <f t="shared" si="6"/>
        <v>10.4</v>
      </c>
      <c r="X52" s="9">
        <f t="shared" si="7"/>
        <v>3.4666666666666668</v>
      </c>
      <c r="Y52" s="34">
        <v>102.5</v>
      </c>
      <c r="Z52" s="35">
        <f t="shared" si="8"/>
        <v>17.766666666666669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</row>
    <row r="53" spans="1:46" ht="15.75">
      <c r="A53" s="45"/>
      <c r="B53" s="48"/>
      <c r="C53" s="48"/>
      <c r="D53" s="48"/>
      <c r="E53" s="2" t="s">
        <v>82</v>
      </c>
      <c r="F53" s="2">
        <v>0.14399999999999999</v>
      </c>
      <c r="G53" s="2">
        <v>0.14399999999999999</v>
      </c>
      <c r="H53" s="2">
        <v>0.14399999999999999</v>
      </c>
      <c r="I53" s="2">
        <f t="shared" si="0"/>
        <v>0.43199999999999994</v>
      </c>
      <c r="J53" s="9">
        <f t="shared" si="1"/>
        <v>0.14399999999999999</v>
      </c>
      <c r="K53" s="34">
        <v>245</v>
      </c>
      <c r="L53" s="35">
        <f t="shared" si="2"/>
        <v>1.7639999999999998</v>
      </c>
      <c r="M53" s="2">
        <v>0.13800000000000001</v>
      </c>
      <c r="N53" s="2">
        <v>0.13800000000000001</v>
      </c>
      <c r="O53" s="2">
        <v>0.13800000000000001</v>
      </c>
      <c r="P53" s="2">
        <f t="shared" si="3"/>
        <v>0.41400000000000003</v>
      </c>
      <c r="Q53" s="9">
        <f t="shared" si="4"/>
        <v>0.13800000000000001</v>
      </c>
      <c r="R53" s="34">
        <v>245</v>
      </c>
      <c r="S53" s="37">
        <f t="shared" si="5"/>
        <v>1.6905000000000001</v>
      </c>
      <c r="T53" s="2">
        <v>0.16400000000000001</v>
      </c>
      <c r="U53" s="2">
        <v>0.16400000000000001</v>
      </c>
      <c r="V53" s="2">
        <v>0.16400000000000001</v>
      </c>
      <c r="W53" s="2">
        <f t="shared" si="6"/>
        <v>0.49199999999999999</v>
      </c>
      <c r="X53" s="9">
        <f t="shared" si="7"/>
        <v>0.16400000000000001</v>
      </c>
      <c r="Y53" s="34">
        <v>245</v>
      </c>
      <c r="Z53" s="35">
        <f t="shared" si="8"/>
        <v>2.0089999999999999</v>
      </c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</row>
    <row r="54" spans="1:46" ht="15.75">
      <c r="A54" s="46"/>
      <c r="B54" s="49"/>
      <c r="C54" s="49"/>
      <c r="D54" s="49"/>
      <c r="E54" s="2" t="s">
        <v>36</v>
      </c>
      <c r="F54" s="2">
        <v>3.2000000000000001E-2</v>
      </c>
      <c r="G54" s="2">
        <v>3.2000000000000001E-2</v>
      </c>
      <c r="H54" s="2">
        <v>3.2000000000000001E-2</v>
      </c>
      <c r="I54" s="2">
        <f t="shared" si="0"/>
        <v>9.6000000000000002E-2</v>
      </c>
      <c r="J54" s="9">
        <f t="shared" si="1"/>
        <v>3.2000000000000001E-2</v>
      </c>
      <c r="K54" s="34">
        <v>140</v>
      </c>
      <c r="L54" s="35">
        <f t="shared" si="2"/>
        <v>0.22400000000000003</v>
      </c>
      <c r="M54" s="2">
        <v>3.2000000000000001E-2</v>
      </c>
      <c r="N54" s="2">
        <v>3.2000000000000001E-2</v>
      </c>
      <c r="O54" s="2">
        <v>0.04</v>
      </c>
      <c r="P54" s="2">
        <f t="shared" si="3"/>
        <v>0.10400000000000001</v>
      </c>
      <c r="Q54" s="9">
        <f t="shared" si="4"/>
        <v>3.4666666666666672E-2</v>
      </c>
      <c r="R54" s="34">
        <v>140</v>
      </c>
      <c r="S54" s="37">
        <f t="shared" si="5"/>
        <v>0.24266666666666672</v>
      </c>
      <c r="T54" s="2">
        <v>3.2000000000000001E-2</v>
      </c>
      <c r="U54" s="2">
        <v>3.2000000000000001E-2</v>
      </c>
      <c r="V54" s="2">
        <v>0.04</v>
      </c>
      <c r="W54" s="2">
        <f t="shared" si="6"/>
        <v>0.10400000000000001</v>
      </c>
      <c r="X54" s="9">
        <f t="shared" si="7"/>
        <v>3.4666666666666672E-2</v>
      </c>
      <c r="Y54" s="34">
        <v>140</v>
      </c>
      <c r="Z54" s="35">
        <f t="shared" si="8"/>
        <v>0.24266666666666672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 ht="15.75">
      <c r="A55" s="50" t="s">
        <v>37</v>
      </c>
      <c r="B55" s="53">
        <v>9.9</v>
      </c>
      <c r="C55" s="53">
        <v>7.7</v>
      </c>
      <c r="D55" s="53">
        <v>13.5</v>
      </c>
      <c r="E55" s="2" t="s">
        <v>83</v>
      </c>
      <c r="F55" s="2">
        <v>5.1999999999999998E-2</v>
      </c>
      <c r="G55" s="2">
        <v>5.1999999999999998E-2</v>
      </c>
      <c r="H55" s="2">
        <v>5.1999999999999998E-2</v>
      </c>
      <c r="I55" s="2">
        <f t="shared" si="0"/>
        <v>0.156</v>
      </c>
      <c r="J55" s="9">
        <f t="shared" si="1"/>
        <v>5.1999999999999998E-2</v>
      </c>
      <c r="K55" s="34">
        <v>150</v>
      </c>
      <c r="L55" s="35">
        <f t="shared" si="2"/>
        <v>0.39</v>
      </c>
      <c r="M55" s="2">
        <v>0</v>
      </c>
      <c r="N55" s="2">
        <v>0</v>
      </c>
      <c r="O55" s="2">
        <v>0</v>
      </c>
      <c r="P55" s="2">
        <f t="shared" si="3"/>
        <v>0</v>
      </c>
      <c r="Q55" s="9">
        <f t="shared" si="4"/>
        <v>0</v>
      </c>
      <c r="R55" s="34">
        <v>150</v>
      </c>
      <c r="S55" s="37">
        <f t="shared" si="5"/>
        <v>0</v>
      </c>
      <c r="T55" s="2">
        <v>7.7660000000000007E-2</v>
      </c>
      <c r="U55" s="2">
        <v>7.7660000000000007E-2</v>
      </c>
      <c r="V55" s="2">
        <v>7.7660000000000007E-2</v>
      </c>
      <c r="W55" s="2">
        <f t="shared" si="6"/>
        <v>0.23298000000000002</v>
      </c>
      <c r="X55" s="9">
        <f t="shared" si="7"/>
        <v>7.7660000000000007E-2</v>
      </c>
      <c r="Y55" s="34">
        <v>150</v>
      </c>
      <c r="Z55" s="35">
        <f t="shared" si="8"/>
        <v>0.58245000000000002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</row>
    <row r="56" spans="1:46" ht="15.75">
      <c r="A56" s="51"/>
      <c r="B56" s="54"/>
      <c r="C56" s="54"/>
      <c r="D56" s="54"/>
      <c r="E56" s="2" t="s">
        <v>89</v>
      </c>
      <c r="F56" s="2">
        <v>7.2999999999999995E-2</v>
      </c>
      <c r="G56" s="2">
        <v>7.2999999999999995E-2</v>
      </c>
      <c r="H56" s="2">
        <v>7.2999999999999995E-2</v>
      </c>
      <c r="I56" s="2">
        <f t="shared" si="0"/>
        <v>0.21899999999999997</v>
      </c>
      <c r="J56" s="9">
        <f t="shared" si="1"/>
        <v>7.2999999999999995E-2</v>
      </c>
      <c r="K56" s="34">
        <v>180</v>
      </c>
      <c r="L56" s="35">
        <f t="shared" si="2"/>
        <v>0.65699999999999992</v>
      </c>
      <c r="M56" s="2">
        <v>7.2999999999999995E-2</v>
      </c>
      <c r="N56" s="2">
        <v>7.2999999999999995E-2</v>
      </c>
      <c r="O56" s="2">
        <v>7.2999999999999995E-2</v>
      </c>
      <c r="P56" s="2">
        <f t="shared" si="3"/>
        <v>0.21899999999999997</v>
      </c>
      <c r="Q56" s="9">
        <f t="shared" si="4"/>
        <v>7.2999999999999995E-2</v>
      </c>
      <c r="R56" s="34">
        <v>180</v>
      </c>
      <c r="S56" s="37">
        <f t="shared" si="5"/>
        <v>0.65699999999999992</v>
      </c>
      <c r="T56" s="2">
        <v>0.08</v>
      </c>
      <c r="U56" s="2">
        <v>0.08</v>
      </c>
      <c r="V56" s="2">
        <v>0.08</v>
      </c>
      <c r="W56" s="2">
        <f t="shared" si="6"/>
        <v>0.24</v>
      </c>
      <c r="X56" s="9">
        <f t="shared" si="7"/>
        <v>0.08</v>
      </c>
      <c r="Y56" s="34">
        <v>180</v>
      </c>
      <c r="Z56" s="35">
        <f t="shared" si="8"/>
        <v>0.72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1:46" ht="15.75">
      <c r="A57" s="57"/>
      <c r="B57" s="55"/>
      <c r="C57" s="56"/>
      <c r="D57" s="55"/>
      <c r="E57" s="2" t="s">
        <v>38</v>
      </c>
      <c r="F57" s="2">
        <v>7.2999999999999995E-2</v>
      </c>
      <c r="G57" s="2">
        <v>7.2999999999999995E-2</v>
      </c>
      <c r="H57" s="2">
        <v>7.2999999999999995E-2</v>
      </c>
      <c r="I57" s="2">
        <f t="shared" si="0"/>
        <v>0.21899999999999997</v>
      </c>
      <c r="J57" s="9">
        <f t="shared" si="1"/>
        <v>7.2999999999999995E-2</v>
      </c>
      <c r="K57" s="34">
        <v>85</v>
      </c>
      <c r="L57" s="35">
        <f t="shared" si="2"/>
        <v>0.31024999999999997</v>
      </c>
      <c r="M57" s="2">
        <v>7.5999999999999998E-2</v>
      </c>
      <c r="N57" s="2">
        <v>7.5999999999999998E-2</v>
      </c>
      <c r="O57" s="2">
        <v>7.5999999999999998E-2</v>
      </c>
      <c r="P57" s="2">
        <f t="shared" si="3"/>
        <v>0.22799999999999998</v>
      </c>
      <c r="Q57" s="9">
        <f t="shared" si="4"/>
        <v>7.5999999999999998E-2</v>
      </c>
      <c r="R57" s="34">
        <v>85</v>
      </c>
      <c r="S57" s="37">
        <f t="shared" si="5"/>
        <v>0.32300000000000001</v>
      </c>
      <c r="T57" s="2">
        <v>0.11234</v>
      </c>
      <c r="U57" s="2">
        <v>0.11234</v>
      </c>
      <c r="V57" s="2">
        <v>0.11234</v>
      </c>
      <c r="W57" s="2">
        <f t="shared" si="6"/>
        <v>0.33701999999999999</v>
      </c>
      <c r="X57" s="9">
        <f t="shared" si="7"/>
        <v>0.11234</v>
      </c>
      <c r="Y57" s="34">
        <v>85</v>
      </c>
      <c r="Z57" s="35">
        <f t="shared" si="8"/>
        <v>0.47744500000000001</v>
      </c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 ht="15.75">
      <c r="A58" s="2" t="s">
        <v>63</v>
      </c>
      <c r="B58" s="5">
        <v>42.3</v>
      </c>
      <c r="C58" s="5">
        <v>32.9</v>
      </c>
      <c r="D58" s="5">
        <v>49.5</v>
      </c>
      <c r="E58" s="2" t="s">
        <v>39</v>
      </c>
      <c r="F58" s="2">
        <v>0.84599999999999997</v>
      </c>
      <c r="G58" s="2">
        <v>0.84599999999999997</v>
      </c>
      <c r="H58" s="2">
        <v>0.87660000000000005</v>
      </c>
      <c r="I58" s="2">
        <f t="shared" si="0"/>
        <v>2.5686</v>
      </c>
      <c r="J58" s="9">
        <f t="shared" si="1"/>
        <v>0.85619999999999996</v>
      </c>
      <c r="K58" s="34">
        <v>50.9</v>
      </c>
      <c r="L58" s="35">
        <f t="shared" si="2"/>
        <v>2.1790289999999999</v>
      </c>
      <c r="M58" s="2">
        <v>0.6492</v>
      </c>
      <c r="N58" s="2">
        <v>0.6492</v>
      </c>
      <c r="O58" s="2">
        <v>0.67879999999999996</v>
      </c>
      <c r="P58" s="2">
        <f t="shared" si="3"/>
        <v>1.9771999999999998</v>
      </c>
      <c r="Q58" s="9">
        <f t="shared" si="4"/>
        <v>0.65906666666666658</v>
      </c>
      <c r="R58" s="34">
        <v>50.9</v>
      </c>
      <c r="S58" s="37">
        <f t="shared" si="5"/>
        <v>1.6773246666666666</v>
      </c>
      <c r="T58" s="2">
        <v>0.97502</v>
      </c>
      <c r="U58" s="2">
        <v>0.97502</v>
      </c>
      <c r="V58" s="2">
        <v>1.00837</v>
      </c>
      <c r="W58" s="2">
        <f t="shared" si="6"/>
        <v>2.9584099999999998</v>
      </c>
      <c r="X58" s="9">
        <f t="shared" si="7"/>
        <v>0.98613666666666655</v>
      </c>
      <c r="Y58" s="34">
        <v>50.9</v>
      </c>
      <c r="Z58" s="35">
        <f t="shared" si="8"/>
        <v>2.509717816666666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</row>
    <row r="59" spans="1:46" ht="15.75">
      <c r="A59" s="50" t="s">
        <v>43</v>
      </c>
      <c r="B59" s="47">
        <v>72</v>
      </c>
      <c r="C59" s="47">
        <v>56</v>
      </c>
      <c r="D59" s="47">
        <v>90</v>
      </c>
      <c r="E59" s="2" t="s">
        <v>40</v>
      </c>
      <c r="F59" s="2">
        <v>0.41</v>
      </c>
      <c r="G59" s="2">
        <v>0.41</v>
      </c>
      <c r="H59" s="2">
        <v>0.41</v>
      </c>
      <c r="I59" s="2">
        <f t="shared" si="0"/>
        <v>1.23</v>
      </c>
      <c r="J59" s="9">
        <f t="shared" si="1"/>
        <v>0.41</v>
      </c>
      <c r="K59" s="34">
        <v>77.5</v>
      </c>
      <c r="L59" s="35">
        <f t="shared" si="2"/>
        <v>1.5887499999999999</v>
      </c>
      <c r="M59" s="2">
        <v>0.54</v>
      </c>
      <c r="N59" s="2">
        <v>0.54</v>
      </c>
      <c r="O59" s="2">
        <v>0.56999999999999995</v>
      </c>
      <c r="P59" s="2">
        <f t="shared" si="3"/>
        <v>1.65</v>
      </c>
      <c r="Q59" s="9">
        <f t="shared" si="4"/>
        <v>0.54999999999999993</v>
      </c>
      <c r="R59" s="34">
        <v>77.5</v>
      </c>
      <c r="S59" s="37">
        <f t="shared" si="5"/>
        <v>2.1312499999999996</v>
      </c>
      <c r="T59" s="2">
        <v>0.6</v>
      </c>
      <c r="U59" s="2">
        <v>0.6</v>
      </c>
      <c r="V59" s="2">
        <v>0.63</v>
      </c>
      <c r="W59" s="2">
        <f t="shared" si="6"/>
        <v>1.83</v>
      </c>
      <c r="X59" s="9">
        <f t="shared" si="7"/>
        <v>0.61</v>
      </c>
      <c r="Y59" s="34">
        <v>77.5</v>
      </c>
      <c r="Z59" s="35">
        <f t="shared" si="8"/>
        <v>2.36375</v>
      </c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</row>
    <row r="60" spans="1:46" ht="15.75">
      <c r="A60" s="51"/>
      <c r="B60" s="48"/>
      <c r="C60" s="48"/>
      <c r="D60" s="48"/>
      <c r="E60" s="2" t="s">
        <v>41</v>
      </c>
      <c r="F60" s="2">
        <v>0.99960000000000004</v>
      </c>
      <c r="G60" s="2">
        <v>0.99960000000000004</v>
      </c>
      <c r="H60" s="2">
        <v>1.0720400000000001</v>
      </c>
      <c r="I60" s="2">
        <f t="shared" si="0"/>
        <v>3.0712400000000004</v>
      </c>
      <c r="J60" s="9">
        <f t="shared" si="1"/>
        <v>1.0237466666666668</v>
      </c>
      <c r="K60" s="34">
        <v>46.4</v>
      </c>
      <c r="L60" s="35">
        <f t="shared" si="2"/>
        <v>2.375092266666667</v>
      </c>
      <c r="M60" s="2">
        <v>0.54491999999999996</v>
      </c>
      <c r="N60" s="2">
        <v>0.54491999999999996</v>
      </c>
      <c r="O60" s="2">
        <v>0.56735999999999998</v>
      </c>
      <c r="P60" s="2">
        <f t="shared" si="3"/>
        <v>1.6572</v>
      </c>
      <c r="Q60" s="9">
        <f t="shared" si="4"/>
        <v>0.5524</v>
      </c>
      <c r="R60" s="34">
        <v>46.4</v>
      </c>
      <c r="S60" s="37">
        <f t="shared" si="5"/>
        <v>1.281568</v>
      </c>
      <c r="T60" s="2">
        <v>1.1576599999999999</v>
      </c>
      <c r="U60" s="2">
        <v>1.1576599999999999</v>
      </c>
      <c r="V60" s="2">
        <v>1.2160299999999999</v>
      </c>
      <c r="W60" s="2">
        <f t="shared" si="6"/>
        <v>3.5313499999999998</v>
      </c>
      <c r="X60" s="9">
        <f t="shared" si="7"/>
        <v>1.1771166666666666</v>
      </c>
      <c r="Y60" s="34">
        <v>46.4</v>
      </c>
      <c r="Z60" s="35">
        <f t="shared" si="8"/>
        <v>2.7309106666666665</v>
      </c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</row>
    <row r="61" spans="1:46" ht="15.75">
      <c r="A61" s="52"/>
      <c r="B61" s="49"/>
      <c r="C61" s="49"/>
      <c r="D61" s="49"/>
      <c r="E61" s="2" t="s">
        <v>42</v>
      </c>
      <c r="F61" s="2">
        <v>3.04E-2</v>
      </c>
      <c r="G61" s="2">
        <v>3.04E-2</v>
      </c>
      <c r="H61" s="2">
        <v>3.2719999999999999E-2</v>
      </c>
      <c r="I61" s="2">
        <f t="shared" si="0"/>
        <v>9.3519999999999992E-2</v>
      </c>
      <c r="J61" s="9">
        <f t="shared" si="1"/>
        <v>3.1173333333333331E-2</v>
      </c>
      <c r="K61" s="34">
        <v>46</v>
      </c>
      <c r="L61" s="35">
        <f t="shared" si="2"/>
        <v>7.1698666666666661E-2</v>
      </c>
      <c r="M61" s="2">
        <v>1.6379999999999999E-2</v>
      </c>
      <c r="N61" s="2">
        <v>1.6379999999999999E-2</v>
      </c>
      <c r="O61" s="2">
        <v>1.8700000000000001E-2</v>
      </c>
      <c r="P61" s="2">
        <f t="shared" si="3"/>
        <v>5.1459999999999999E-2</v>
      </c>
      <c r="Q61" s="9">
        <f t="shared" si="4"/>
        <v>1.7153333333333333E-2</v>
      </c>
      <c r="R61" s="34">
        <v>46</v>
      </c>
      <c r="S61" s="37">
        <f t="shared" si="5"/>
        <v>3.9452666666666664E-2</v>
      </c>
      <c r="T61" s="2">
        <v>3.576E-2</v>
      </c>
      <c r="U61" s="2">
        <v>3.576E-2</v>
      </c>
      <c r="V61" s="2">
        <v>3.8080000000000003E-2</v>
      </c>
      <c r="W61" s="2">
        <f t="shared" si="6"/>
        <v>0.1096</v>
      </c>
      <c r="X61" s="9">
        <f t="shared" si="7"/>
        <v>3.6533333333333334E-2</v>
      </c>
      <c r="Y61" s="34">
        <v>46</v>
      </c>
      <c r="Z61" s="35">
        <f t="shared" si="8"/>
        <v>8.4026666666666666E-2</v>
      </c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 ht="31.5">
      <c r="A62" s="3" t="s">
        <v>64</v>
      </c>
      <c r="B62" s="6">
        <v>45</v>
      </c>
      <c r="C62" s="20">
        <v>35</v>
      </c>
      <c r="D62" s="6">
        <v>45</v>
      </c>
      <c r="E62" s="2" t="s">
        <v>44</v>
      </c>
      <c r="F62" s="2">
        <v>0.9</v>
      </c>
      <c r="G62" s="2">
        <v>0.9</v>
      </c>
      <c r="H62" s="2">
        <v>0.94499999999999995</v>
      </c>
      <c r="I62" s="2">
        <f t="shared" si="0"/>
        <v>2.7450000000000001</v>
      </c>
      <c r="J62" s="9">
        <f t="shared" si="1"/>
        <v>0.91500000000000004</v>
      </c>
      <c r="K62" s="34">
        <v>29.23</v>
      </c>
      <c r="L62" s="35">
        <f t="shared" si="2"/>
        <v>1.3372725000000001</v>
      </c>
      <c r="M62" s="2">
        <v>0.7</v>
      </c>
      <c r="N62" s="2">
        <v>0.7</v>
      </c>
      <c r="O62" s="2">
        <v>0.73499999999999999</v>
      </c>
      <c r="P62" s="2">
        <f t="shared" si="3"/>
        <v>2.1349999999999998</v>
      </c>
      <c r="Q62" s="9">
        <f t="shared" si="4"/>
        <v>0.71166666666666656</v>
      </c>
      <c r="R62" s="34">
        <v>29.23</v>
      </c>
      <c r="S62" s="37">
        <f t="shared" si="5"/>
        <v>1.0401008333333333</v>
      </c>
      <c r="T62" s="2">
        <v>0.9</v>
      </c>
      <c r="U62" s="2">
        <v>0.9</v>
      </c>
      <c r="V62" s="2">
        <v>0.94499999999999995</v>
      </c>
      <c r="W62" s="2">
        <f t="shared" si="6"/>
        <v>2.7450000000000001</v>
      </c>
      <c r="X62" s="9">
        <f t="shared" si="7"/>
        <v>0.91500000000000004</v>
      </c>
      <c r="Y62" s="34">
        <v>29.23</v>
      </c>
      <c r="Z62" s="35">
        <f t="shared" si="8"/>
        <v>1.3372725000000001</v>
      </c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 ht="15.75">
      <c r="A63" s="2" t="s">
        <v>65</v>
      </c>
      <c r="B63" s="6">
        <v>90</v>
      </c>
      <c r="C63" s="20">
        <v>70</v>
      </c>
      <c r="D63" s="6">
        <v>180</v>
      </c>
      <c r="E63" s="2" t="s">
        <v>45</v>
      </c>
      <c r="F63" s="2">
        <v>1.8</v>
      </c>
      <c r="G63" s="2">
        <v>1.8</v>
      </c>
      <c r="H63" s="2">
        <v>1.98</v>
      </c>
      <c r="I63" s="2">
        <f t="shared" si="0"/>
        <v>5.58</v>
      </c>
      <c r="J63" s="9">
        <f t="shared" si="1"/>
        <v>1.86</v>
      </c>
      <c r="K63" s="34">
        <v>35</v>
      </c>
      <c r="L63" s="35">
        <f t="shared" si="2"/>
        <v>3.2550000000000003</v>
      </c>
      <c r="M63" s="2">
        <v>1.4</v>
      </c>
      <c r="N63" s="2">
        <v>1.4</v>
      </c>
      <c r="O63" s="2">
        <v>1.4</v>
      </c>
      <c r="P63" s="2">
        <f t="shared" si="3"/>
        <v>4.1999999999999993</v>
      </c>
      <c r="Q63" s="9">
        <f t="shared" si="4"/>
        <v>1.3999999999999997</v>
      </c>
      <c r="R63" s="34">
        <v>35</v>
      </c>
      <c r="S63" s="37">
        <f t="shared" si="5"/>
        <v>2.4499999999999993</v>
      </c>
      <c r="T63" s="2">
        <v>3.6</v>
      </c>
      <c r="U63" s="2">
        <v>3.6</v>
      </c>
      <c r="V63" s="2">
        <v>3.8</v>
      </c>
      <c r="W63" s="2">
        <f t="shared" si="6"/>
        <v>11</v>
      </c>
      <c r="X63" s="9">
        <f t="shared" si="7"/>
        <v>3.6666666666666665</v>
      </c>
      <c r="Y63" s="34">
        <v>35</v>
      </c>
      <c r="Z63" s="35">
        <f t="shared" si="8"/>
        <v>6.4166666666666661</v>
      </c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 ht="15.75">
      <c r="A64" s="2" t="s">
        <v>66</v>
      </c>
      <c r="B64" s="6">
        <v>6.3</v>
      </c>
      <c r="C64" s="20">
        <v>4.9000000000000004</v>
      </c>
      <c r="D64" s="6">
        <v>9</v>
      </c>
      <c r="E64" s="2" t="s">
        <v>46</v>
      </c>
      <c r="F64" s="2">
        <v>0.126</v>
      </c>
      <c r="G64" s="2">
        <v>0.126</v>
      </c>
      <c r="H64" s="2">
        <v>0.126</v>
      </c>
      <c r="I64" s="2">
        <f t="shared" si="0"/>
        <v>0.378</v>
      </c>
      <c r="J64" s="9">
        <f t="shared" si="1"/>
        <v>0.126</v>
      </c>
      <c r="K64" s="34">
        <v>250</v>
      </c>
      <c r="L64" s="35">
        <f t="shared" si="2"/>
        <v>1.575</v>
      </c>
      <c r="M64" s="2">
        <v>9.8000000000000004E-2</v>
      </c>
      <c r="N64" s="2">
        <v>9.8000000000000004E-2</v>
      </c>
      <c r="O64" s="2">
        <v>9.8000000000000004E-2</v>
      </c>
      <c r="P64" s="2">
        <f t="shared" si="3"/>
        <v>0.29400000000000004</v>
      </c>
      <c r="Q64" s="9">
        <f t="shared" si="4"/>
        <v>9.8000000000000018E-2</v>
      </c>
      <c r="R64" s="34">
        <v>250</v>
      </c>
      <c r="S64" s="37">
        <f t="shared" si="5"/>
        <v>1.2250000000000001</v>
      </c>
      <c r="T64" s="2">
        <v>0.18</v>
      </c>
      <c r="U64" s="2">
        <v>0.18</v>
      </c>
      <c r="V64" s="2">
        <v>0.18</v>
      </c>
      <c r="W64" s="2">
        <f t="shared" si="6"/>
        <v>0.54</v>
      </c>
      <c r="X64" s="9">
        <f t="shared" si="7"/>
        <v>0.18000000000000002</v>
      </c>
      <c r="Y64" s="34">
        <v>250</v>
      </c>
      <c r="Z64" s="35">
        <f t="shared" si="8"/>
        <v>2.2500000000000004</v>
      </c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</row>
    <row r="65" spans="1:46" ht="31.5">
      <c r="A65" s="44" t="s">
        <v>86</v>
      </c>
      <c r="B65" s="47">
        <v>35.1</v>
      </c>
      <c r="C65" s="47">
        <v>27.3</v>
      </c>
      <c r="D65" s="6">
        <v>5.4</v>
      </c>
      <c r="E65" s="3" t="s">
        <v>91</v>
      </c>
      <c r="F65" s="2">
        <v>8.7999999999999995E-2</v>
      </c>
      <c r="G65" s="2">
        <v>8.7999999999999995E-2</v>
      </c>
      <c r="H65" s="2">
        <v>8.7999999999999995E-2</v>
      </c>
      <c r="I65" s="2">
        <f t="shared" si="0"/>
        <v>0.26400000000000001</v>
      </c>
      <c r="J65" s="9">
        <f t="shared" si="1"/>
        <v>8.8000000000000009E-2</v>
      </c>
      <c r="K65" s="34">
        <v>140.1</v>
      </c>
      <c r="L65" s="35">
        <f t="shared" si="2"/>
        <v>0.6164400000000001</v>
      </c>
      <c r="M65" s="2">
        <v>8.7999999999999995E-2</v>
      </c>
      <c r="N65" s="2">
        <v>8.7999999999999995E-2</v>
      </c>
      <c r="O65" s="2">
        <v>8.7999999999999995E-2</v>
      </c>
      <c r="P65" s="2">
        <f t="shared" si="3"/>
        <v>0.26400000000000001</v>
      </c>
      <c r="Q65" s="9">
        <f t="shared" si="4"/>
        <v>8.8000000000000009E-2</v>
      </c>
      <c r="R65" s="34">
        <v>140.1</v>
      </c>
      <c r="S65" s="37">
        <f t="shared" si="5"/>
        <v>0.6164400000000001</v>
      </c>
      <c r="T65" s="2">
        <v>0.108</v>
      </c>
      <c r="U65" s="2">
        <v>0.108</v>
      </c>
      <c r="V65" s="2">
        <v>0.108</v>
      </c>
      <c r="W65" s="2">
        <f t="shared" si="6"/>
        <v>0.32400000000000001</v>
      </c>
      <c r="X65" s="9">
        <f t="shared" si="7"/>
        <v>0.108</v>
      </c>
      <c r="Y65" s="34">
        <v>140.1</v>
      </c>
      <c r="Z65" s="35">
        <f t="shared" si="8"/>
        <v>0.75653999999999999</v>
      </c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6" ht="15.75">
      <c r="A66" s="45"/>
      <c r="B66" s="48"/>
      <c r="C66" s="48"/>
      <c r="D66" s="47">
        <v>36</v>
      </c>
      <c r="E66" s="3" t="s">
        <v>100</v>
      </c>
      <c r="F66" s="2">
        <v>0</v>
      </c>
      <c r="G66" s="2">
        <v>0</v>
      </c>
      <c r="H66" s="2">
        <v>0</v>
      </c>
      <c r="I66" s="2">
        <f t="shared" si="0"/>
        <v>0</v>
      </c>
      <c r="J66" s="9">
        <f t="shared" si="1"/>
        <v>0</v>
      </c>
      <c r="K66" s="34">
        <v>0</v>
      </c>
      <c r="L66" s="35">
        <f t="shared" si="2"/>
        <v>0</v>
      </c>
      <c r="M66" s="2">
        <v>0</v>
      </c>
      <c r="N66" s="2">
        <v>0</v>
      </c>
      <c r="O66" s="2">
        <v>0</v>
      </c>
      <c r="P66" s="2">
        <f t="shared" si="3"/>
        <v>0</v>
      </c>
      <c r="Q66" s="9">
        <f t="shared" si="4"/>
        <v>0</v>
      </c>
      <c r="R66" s="34">
        <v>0</v>
      </c>
      <c r="S66" s="37">
        <f t="shared" si="5"/>
        <v>0</v>
      </c>
      <c r="T66" s="2">
        <v>0</v>
      </c>
      <c r="U66" s="2">
        <v>0</v>
      </c>
      <c r="V66" s="2">
        <v>0</v>
      </c>
      <c r="W66" s="2">
        <f t="shared" si="6"/>
        <v>0</v>
      </c>
      <c r="X66" s="9">
        <f t="shared" si="7"/>
        <v>0</v>
      </c>
      <c r="Y66" s="34">
        <v>0</v>
      </c>
      <c r="Z66" s="35">
        <f t="shared" si="8"/>
        <v>0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</row>
    <row r="67" spans="1:46" ht="47.25">
      <c r="A67" s="45"/>
      <c r="B67" s="48"/>
      <c r="C67" s="71"/>
      <c r="D67" s="71"/>
      <c r="E67" s="3" t="s">
        <v>94</v>
      </c>
      <c r="F67" s="2">
        <v>0.77483999999999997</v>
      </c>
      <c r="G67" s="2">
        <v>0.77483999999999997</v>
      </c>
      <c r="H67" s="2">
        <v>0.82523999999999997</v>
      </c>
      <c r="I67" s="2">
        <f t="shared" si="0"/>
        <v>2.3749199999999999</v>
      </c>
      <c r="J67" s="9">
        <f t="shared" si="1"/>
        <v>0.79164000000000001</v>
      </c>
      <c r="K67" s="34">
        <v>166.2</v>
      </c>
      <c r="L67" s="35">
        <f t="shared" si="2"/>
        <v>6.5785283999999988</v>
      </c>
      <c r="M67" s="2">
        <v>0.51029999999999998</v>
      </c>
      <c r="N67" s="2">
        <v>0.51029999999999998</v>
      </c>
      <c r="O67" s="2">
        <v>0.56069999999999998</v>
      </c>
      <c r="P67" s="2">
        <f t="shared" si="3"/>
        <v>1.5812999999999999</v>
      </c>
      <c r="Q67" s="9">
        <f t="shared" si="4"/>
        <v>0.52710000000000001</v>
      </c>
      <c r="R67" s="34">
        <v>166.2</v>
      </c>
      <c r="S67" s="37">
        <f t="shared" si="5"/>
        <v>4.3802009999999996</v>
      </c>
      <c r="T67" s="2">
        <v>0.84962000000000004</v>
      </c>
      <c r="U67" s="2">
        <v>0.84962000000000004</v>
      </c>
      <c r="V67" s="2">
        <v>0.90991999999999995</v>
      </c>
      <c r="W67" s="2">
        <f t="shared" si="6"/>
        <v>2.6091600000000001</v>
      </c>
      <c r="X67" s="9">
        <f t="shared" si="7"/>
        <v>0.86972000000000005</v>
      </c>
      <c r="Y67" s="34">
        <v>166.2</v>
      </c>
      <c r="Z67" s="35">
        <f t="shared" si="8"/>
        <v>7.2273731999999997</v>
      </c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1:46" ht="15.75">
      <c r="A68" s="45"/>
      <c r="B68" s="48"/>
      <c r="C68" s="71"/>
      <c r="D68" s="71"/>
      <c r="E68" s="2" t="s">
        <v>90</v>
      </c>
      <c r="F68" s="2">
        <v>0</v>
      </c>
      <c r="G68" s="2">
        <v>0</v>
      </c>
      <c r="H68" s="2">
        <v>0</v>
      </c>
      <c r="I68" s="2">
        <f t="shared" si="0"/>
        <v>0</v>
      </c>
      <c r="J68" s="9">
        <f t="shared" si="1"/>
        <v>0</v>
      </c>
      <c r="K68" s="34">
        <v>0</v>
      </c>
      <c r="L68" s="35">
        <f t="shared" si="2"/>
        <v>0</v>
      </c>
      <c r="M68" s="2">
        <v>0</v>
      </c>
      <c r="N68" s="2">
        <v>0</v>
      </c>
      <c r="O68" s="2">
        <v>0</v>
      </c>
      <c r="P68" s="2">
        <f t="shared" si="3"/>
        <v>0</v>
      </c>
      <c r="Q68" s="9">
        <f t="shared" si="4"/>
        <v>0</v>
      </c>
      <c r="R68" s="34">
        <v>0</v>
      </c>
      <c r="S68" s="37">
        <f t="shared" si="5"/>
        <v>0</v>
      </c>
      <c r="T68" s="2">
        <v>0</v>
      </c>
      <c r="U68" s="2">
        <v>0</v>
      </c>
      <c r="V68" s="2">
        <v>0</v>
      </c>
      <c r="W68" s="2">
        <f t="shared" si="6"/>
        <v>0</v>
      </c>
      <c r="X68" s="9">
        <f t="shared" si="7"/>
        <v>0</v>
      </c>
      <c r="Y68" s="34">
        <v>0</v>
      </c>
      <c r="Z68" s="35">
        <f t="shared" si="8"/>
        <v>0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</row>
    <row r="69" spans="1:46" ht="30.75" customHeight="1">
      <c r="A69" s="46"/>
      <c r="B69" s="49"/>
      <c r="C69" s="72"/>
      <c r="D69" s="72"/>
      <c r="E69" s="2" t="s">
        <v>47</v>
      </c>
      <c r="F69" s="2">
        <v>0.11476</v>
      </c>
      <c r="G69" s="2">
        <v>0.11476</v>
      </c>
      <c r="H69" s="2">
        <v>0.11476</v>
      </c>
      <c r="I69" s="2">
        <f t="shared" si="0"/>
        <v>0.34428000000000003</v>
      </c>
      <c r="J69" s="9">
        <f t="shared" si="1"/>
        <v>0.11476000000000001</v>
      </c>
      <c r="K69" s="34">
        <v>200</v>
      </c>
      <c r="L69" s="35">
        <f t="shared" si="2"/>
        <v>1.1476000000000002</v>
      </c>
      <c r="M69" s="2">
        <v>0.1075</v>
      </c>
      <c r="N69" s="2">
        <v>0.1075</v>
      </c>
      <c r="O69" s="2">
        <v>0.1075</v>
      </c>
      <c r="P69" s="2">
        <f t="shared" si="3"/>
        <v>0.32250000000000001</v>
      </c>
      <c r="Q69" s="9">
        <f t="shared" si="4"/>
        <v>0.1075</v>
      </c>
      <c r="R69" s="34">
        <v>200</v>
      </c>
      <c r="S69" s="37">
        <f t="shared" si="5"/>
        <v>1.075</v>
      </c>
      <c r="T69" s="2">
        <v>0.13275999999999999</v>
      </c>
      <c r="U69" s="2">
        <v>0.13275999999999999</v>
      </c>
      <c r="V69" s="2">
        <v>0.13275999999999999</v>
      </c>
      <c r="W69" s="2">
        <f t="shared" si="6"/>
        <v>0.39827999999999997</v>
      </c>
      <c r="X69" s="9">
        <f t="shared" si="7"/>
        <v>0.13275999999999999</v>
      </c>
      <c r="Y69" s="34">
        <v>200</v>
      </c>
      <c r="Z69" s="35">
        <f t="shared" si="8"/>
        <v>1.3275999999999999</v>
      </c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0" spans="1:46" ht="15.75">
      <c r="A70" s="2" t="s">
        <v>67</v>
      </c>
      <c r="B70" s="6">
        <v>18.899999999999999</v>
      </c>
      <c r="C70" s="20">
        <v>14.7</v>
      </c>
      <c r="D70" s="6">
        <v>31.5</v>
      </c>
      <c r="E70" s="2" t="s">
        <v>51</v>
      </c>
      <c r="F70" s="2">
        <v>0.378</v>
      </c>
      <c r="G70" s="2">
        <v>0.378</v>
      </c>
      <c r="H70" s="2">
        <v>0.39804499999999998</v>
      </c>
      <c r="I70" s="2">
        <f t="shared" si="0"/>
        <v>1.154045</v>
      </c>
      <c r="J70" s="9">
        <f t="shared" si="1"/>
        <v>0.38468166666666664</v>
      </c>
      <c r="K70" s="34">
        <v>440</v>
      </c>
      <c r="L70" s="35">
        <f t="shared" si="2"/>
        <v>8.4629966666666654</v>
      </c>
      <c r="M70" s="2">
        <v>0.29071999999999998</v>
      </c>
      <c r="N70" s="2">
        <v>0.29071999999999998</v>
      </c>
      <c r="O70" s="2">
        <v>0.30759999999999998</v>
      </c>
      <c r="P70" s="2">
        <f t="shared" si="3"/>
        <v>0.88903999999999994</v>
      </c>
      <c r="Q70" s="9">
        <f t="shared" si="4"/>
        <v>0.29634666666666665</v>
      </c>
      <c r="R70" s="34">
        <v>440</v>
      </c>
      <c r="S70" s="37">
        <f t="shared" si="5"/>
        <v>6.5196266666666656</v>
      </c>
      <c r="T70" s="2">
        <v>0.62261</v>
      </c>
      <c r="U70" s="2">
        <v>0.62261</v>
      </c>
      <c r="V70" s="2">
        <v>0.65200999999999998</v>
      </c>
      <c r="W70" s="2">
        <f t="shared" si="6"/>
        <v>1.89723</v>
      </c>
      <c r="X70" s="9">
        <f t="shared" si="7"/>
        <v>0.63241000000000003</v>
      </c>
      <c r="Y70" s="34">
        <v>440</v>
      </c>
      <c r="Z70" s="35">
        <f t="shared" si="8"/>
        <v>13.913019999999999</v>
      </c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</row>
    <row r="71" spans="1:46" ht="15.75">
      <c r="A71" s="2" t="s">
        <v>68</v>
      </c>
      <c r="B71" s="6">
        <v>9.9</v>
      </c>
      <c r="C71" s="20">
        <v>7.7</v>
      </c>
      <c r="D71" s="6">
        <v>9</v>
      </c>
      <c r="E71" s="2" t="s">
        <v>48</v>
      </c>
      <c r="F71" s="2">
        <v>0.19800000000000001</v>
      </c>
      <c r="G71" s="2">
        <v>0.19800000000000001</v>
      </c>
      <c r="H71" s="2">
        <v>0.20200000000000001</v>
      </c>
      <c r="I71" s="2">
        <f t="shared" ref="I71:I76" si="9">F71+G71+H71</f>
        <v>0.59800000000000009</v>
      </c>
      <c r="J71" s="9">
        <f t="shared" ref="J71:J76" si="10">I71/3</f>
        <v>0.19933333333333336</v>
      </c>
      <c r="K71" s="34">
        <v>77</v>
      </c>
      <c r="L71" s="35">
        <f t="shared" ref="L71:L76" si="11">J71*K71/20</f>
        <v>0.76743333333333341</v>
      </c>
      <c r="M71" s="2">
        <v>0.15015999999999999</v>
      </c>
      <c r="N71" s="2">
        <v>0.15015999999999999</v>
      </c>
      <c r="O71" s="2">
        <v>0.15415999999999999</v>
      </c>
      <c r="P71" s="2">
        <f t="shared" ref="P71:P76" si="12">M71+N71+O71</f>
        <v>0.45448</v>
      </c>
      <c r="Q71" s="9">
        <f t="shared" ref="Q71:Q76" si="13">P71/3</f>
        <v>0.15149333333333334</v>
      </c>
      <c r="R71" s="34">
        <v>77</v>
      </c>
      <c r="S71" s="37">
        <f t="shared" ref="S71:S76" si="14">Q71*R71/20</f>
        <v>0.5832493333333334</v>
      </c>
      <c r="T71" s="2">
        <v>0.17824000000000001</v>
      </c>
      <c r="U71" s="2">
        <v>0.17824000000000001</v>
      </c>
      <c r="V71" s="2">
        <v>0.18226000000000001</v>
      </c>
      <c r="W71" s="2">
        <f t="shared" ref="W71:W76" si="15">T71+U71+V71</f>
        <v>0.53874</v>
      </c>
      <c r="X71" s="9">
        <f t="shared" ref="X71:X76" si="16">W71/3</f>
        <v>0.17957999999999999</v>
      </c>
      <c r="Y71" s="34">
        <v>77</v>
      </c>
      <c r="Z71" s="35">
        <f t="shared" ref="Z71:Z76" si="17">X71*Y71/20</f>
        <v>0.69138299999999997</v>
      </c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</row>
    <row r="72" spans="1:46" ht="15.75">
      <c r="A72" s="2" t="s">
        <v>69</v>
      </c>
      <c r="B72" s="6">
        <v>21.6</v>
      </c>
      <c r="C72" s="20">
        <v>16.8</v>
      </c>
      <c r="D72" s="6">
        <v>36</v>
      </c>
      <c r="E72" s="2" t="s">
        <v>49</v>
      </c>
      <c r="F72" s="2">
        <v>0.432</v>
      </c>
      <c r="G72" s="2">
        <v>0.432</v>
      </c>
      <c r="H72" s="2">
        <v>0.43719999999999998</v>
      </c>
      <c r="I72" s="2">
        <f t="shared" si="9"/>
        <v>1.3011999999999999</v>
      </c>
      <c r="J72" s="9">
        <f t="shared" si="10"/>
        <v>0.4337333333333333</v>
      </c>
      <c r="K72" s="34">
        <v>121</v>
      </c>
      <c r="L72" s="35">
        <f t="shared" si="11"/>
        <v>2.6240866666666665</v>
      </c>
      <c r="M72" s="2">
        <v>0.32732</v>
      </c>
      <c r="N72" s="2">
        <v>0.32732</v>
      </c>
      <c r="O72" s="2">
        <v>0.33251999999999998</v>
      </c>
      <c r="P72" s="2">
        <f t="shared" si="12"/>
        <v>0.98716000000000004</v>
      </c>
      <c r="Q72" s="9">
        <f t="shared" si="13"/>
        <v>0.32905333333333336</v>
      </c>
      <c r="R72" s="34">
        <v>121</v>
      </c>
      <c r="S72" s="37">
        <f t="shared" si="14"/>
        <v>1.990772666666667</v>
      </c>
      <c r="T72" s="2">
        <v>0.72</v>
      </c>
      <c r="U72" s="2">
        <v>0.72</v>
      </c>
      <c r="V72" s="2">
        <v>0.76659999999999995</v>
      </c>
      <c r="W72" s="2">
        <f t="shared" si="15"/>
        <v>2.2065999999999999</v>
      </c>
      <c r="X72" s="9">
        <f t="shared" si="16"/>
        <v>0.73553333333333326</v>
      </c>
      <c r="Y72" s="34">
        <v>121</v>
      </c>
      <c r="Z72" s="35">
        <f t="shared" si="17"/>
        <v>4.4499766666666662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</row>
    <row r="73" spans="1:46" ht="15.75">
      <c r="A73" s="2" t="s">
        <v>75</v>
      </c>
      <c r="B73" s="6">
        <v>5.4</v>
      </c>
      <c r="C73" s="20">
        <v>4.2</v>
      </c>
      <c r="D73" s="6">
        <v>4.5</v>
      </c>
      <c r="E73" s="2" t="s">
        <v>76</v>
      </c>
      <c r="F73" s="2">
        <v>0.108</v>
      </c>
      <c r="G73" s="2">
        <v>0.108</v>
      </c>
      <c r="H73" s="2">
        <v>0.1134</v>
      </c>
      <c r="I73" s="2">
        <f t="shared" si="9"/>
        <v>0.32940000000000003</v>
      </c>
      <c r="J73" s="9">
        <f t="shared" si="10"/>
        <v>0.10980000000000001</v>
      </c>
      <c r="K73" s="34">
        <v>9.6</v>
      </c>
      <c r="L73" s="35">
        <f t="shared" si="11"/>
        <v>5.2704000000000008E-2</v>
      </c>
      <c r="M73" s="2">
        <v>8.4000000000000005E-2</v>
      </c>
      <c r="N73" s="2">
        <v>8.4000000000000005E-2</v>
      </c>
      <c r="O73" s="2">
        <v>8.8200000000000001E-2</v>
      </c>
      <c r="P73" s="2">
        <f t="shared" si="12"/>
        <v>0.25619999999999998</v>
      </c>
      <c r="Q73" s="9">
        <f t="shared" si="13"/>
        <v>8.539999999999999E-2</v>
      </c>
      <c r="R73" s="34">
        <v>9.6</v>
      </c>
      <c r="S73" s="37">
        <f t="shared" si="14"/>
        <v>4.0991999999999994E-2</v>
      </c>
      <c r="T73" s="2">
        <v>0.09</v>
      </c>
      <c r="U73" s="2">
        <v>0.09</v>
      </c>
      <c r="V73" s="2">
        <v>9.4500000000000001E-2</v>
      </c>
      <c r="W73" s="2">
        <f t="shared" si="15"/>
        <v>0.27449999999999997</v>
      </c>
      <c r="X73" s="9">
        <f t="shared" si="16"/>
        <v>9.1499999999999984E-2</v>
      </c>
      <c r="Y73" s="34">
        <v>9.6</v>
      </c>
      <c r="Z73" s="35">
        <f t="shared" si="17"/>
        <v>4.3919999999999994E-2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</row>
    <row r="74" spans="1:46" ht="15.75">
      <c r="A74" s="15" t="s">
        <v>50</v>
      </c>
      <c r="B74" s="14">
        <v>18</v>
      </c>
      <c r="C74" s="18">
        <v>14</v>
      </c>
      <c r="D74" s="14">
        <v>13.5</v>
      </c>
      <c r="E74" s="2" t="s">
        <v>84</v>
      </c>
      <c r="F74" s="2">
        <v>0.36</v>
      </c>
      <c r="G74" s="2">
        <v>0.36</v>
      </c>
      <c r="H74" s="2">
        <v>0.36</v>
      </c>
      <c r="I74" s="2">
        <f t="shared" si="9"/>
        <v>1.08</v>
      </c>
      <c r="J74" s="9">
        <f t="shared" si="10"/>
        <v>0.36000000000000004</v>
      </c>
      <c r="K74" s="34">
        <v>82.97</v>
      </c>
      <c r="L74" s="35">
        <f t="shared" si="11"/>
        <v>1.4934600000000002</v>
      </c>
      <c r="M74" s="2">
        <v>0.28000000000000003</v>
      </c>
      <c r="N74" s="2">
        <v>0.28000000000000003</v>
      </c>
      <c r="O74" s="2">
        <v>0.28000000000000003</v>
      </c>
      <c r="P74" s="2">
        <f t="shared" si="12"/>
        <v>0.84000000000000008</v>
      </c>
      <c r="Q74" s="9">
        <f t="shared" si="13"/>
        <v>0.28000000000000003</v>
      </c>
      <c r="R74" s="34">
        <v>82.97</v>
      </c>
      <c r="S74" s="37">
        <f t="shared" si="14"/>
        <v>1.1615800000000001</v>
      </c>
      <c r="T74" s="2">
        <v>0.27</v>
      </c>
      <c r="U74" s="2">
        <v>0.27</v>
      </c>
      <c r="V74" s="2">
        <v>0.27</v>
      </c>
      <c r="W74" s="2">
        <f t="shared" si="15"/>
        <v>0.81</v>
      </c>
      <c r="X74" s="9">
        <f t="shared" si="16"/>
        <v>0.27</v>
      </c>
      <c r="Y74" s="34">
        <v>82.97</v>
      </c>
      <c r="Z74" s="35">
        <f t="shared" si="17"/>
        <v>1.1200950000000001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</row>
    <row r="75" spans="1:46" ht="15.75">
      <c r="A75" s="2" t="s">
        <v>70</v>
      </c>
      <c r="B75" s="6">
        <v>0</v>
      </c>
      <c r="C75" s="20">
        <v>0</v>
      </c>
      <c r="D75" s="6">
        <v>13.5</v>
      </c>
      <c r="E75" s="2" t="s">
        <v>101</v>
      </c>
      <c r="F75" s="2">
        <v>0</v>
      </c>
      <c r="G75" s="2">
        <v>0</v>
      </c>
      <c r="H75" s="2">
        <v>0</v>
      </c>
      <c r="I75" s="2">
        <f t="shared" si="9"/>
        <v>0</v>
      </c>
      <c r="J75" s="9">
        <f t="shared" si="10"/>
        <v>0</v>
      </c>
      <c r="K75" s="34">
        <v>0</v>
      </c>
      <c r="L75" s="35">
        <f t="shared" si="11"/>
        <v>0</v>
      </c>
      <c r="M75" s="2">
        <v>0</v>
      </c>
      <c r="N75" s="2">
        <v>0</v>
      </c>
      <c r="O75" s="2">
        <v>0</v>
      </c>
      <c r="P75" s="2">
        <f t="shared" si="12"/>
        <v>0</v>
      </c>
      <c r="Q75" s="9">
        <f t="shared" si="13"/>
        <v>0</v>
      </c>
      <c r="R75" s="34">
        <v>0</v>
      </c>
      <c r="S75" s="37">
        <f t="shared" si="14"/>
        <v>0</v>
      </c>
      <c r="T75" s="2">
        <v>0.27</v>
      </c>
      <c r="U75" s="2">
        <v>0.27</v>
      </c>
      <c r="V75" s="2">
        <v>0.27</v>
      </c>
      <c r="W75" s="2">
        <f t="shared" si="15"/>
        <v>0.81</v>
      </c>
      <c r="X75" s="9">
        <f t="shared" si="16"/>
        <v>0.27</v>
      </c>
      <c r="Y75" s="34">
        <v>80</v>
      </c>
      <c r="Z75" s="35">
        <f t="shared" si="17"/>
        <v>1.08</v>
      </c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</row>
    <row r="76" spans="1:46" ht="15.75">
      <c r="A76" s="2" t="s">
        <v>71</v>
      </c>
      <c r="B76" s="6">
        <v>0</v>
      </c>
      <c r="C76" s="20">
        <v>0</v>
      </c>
      <c r="D76" s="6">
        <v>4.5</v>
      </c>
      <c r="E76" s="2" t="s">
        <v>93</v>
      </c>
      <c r="F76" s="2">
        <v>0</v>
      </c>
      <c r="G76" s="2">
        <v>0</v>
      </c>
      <c r="H76" s="2">
        <v>0</v>
      </c>
      <c r="I76" s="2">
        <f t="shared" si="9"/>
        <v>0</v>
      </c>
      <c r="J76" s="9">
        <f t="shared" si="10"/>
        <v>0</v>
      </c>
      <c r="K76" s="34">
        <v>0</v>
      </c>
      <c r="L76" s="35">
        <f t="shared" si="11"/>
        <v>0</v>
      </c>
      <c r="M76" s="2">
        <v>0</v>
      </c>
      <c r="N76" s="2">
        <v>0</v>
      </c>
      <c r="O76" s="2">
        <v>0</v>
      </c>
      <c r="P76" s="2">
        <f t="shared" si="12"/>
        <v>0</v>
      </c>
      <c r="Q76" s="9">
        <f t="shared" si="13"/>
        <v>0</v>
      </c>
      <c r="R76" s="34">
        <v>0</v>
      </c>
      <c r="S76" s="37">
        <f t="shared" si="14"/>
        <v>0</v>
      </c>
      <c r="T76" s="2">
        <v>0.09</v>
      </c>
      <c r="U76" s="2">
        <v>0.09</v>
      </c>
      <c r="V76" s="2">
        <v>0.09</v>
      </c>
      <c r="W76" s="2">
        <f t="shared" si="15"/>
        <v>0.27</v>
      </c>
      <c r="X76" s="9">
        <f t="shared" si="16"/>
        <v>9.0000000000000011E-2</v>
      </c>
      <c r="Y76" s="34">
        <v>440</v>
      </c>
      <c r="Z76" s="35">
        <f t="shared" si="17"/>
        <v>1.98</v>
      </c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</row>
    <row r="77" spans="1:46" ht="15.75">
      <c r="A77" s="8" t="s">
        <v>72</v>
      </c>
      <c r="B77" s="1"/>
      <c r="C77" s="2"/>
      <c r="D77" s="1"/>
      <c r="E77" s="2"/>
      <c r="F77" s="1"/>
      <c r="G77" s="1"/>
      <c r="H77" s="2"/>
      <c r="I77" s="2"/>
      <c r="J77" s="2"/>
      <c r="K77" s="34"/>
      <c r="L77" s="39">
        <f>SUM(L6:L76)</f>
        <v>120.37296469999997</v>
      </c>
      <c r="M77" s="2"/>
      <c r="N77" s="2"/>
      <c r="O77" s="2"/>
      <c r="P77" s="2"/>
      <c r="Q77" s="2"/>
      <c r="R77" s="34"/>
      <c r="S77" s="40">
        <f>SUM(S6:S76)</f>
        <v>94.763384399999978</v>
      </c>
      <c r="T77" s="2"/>
      <c r="U77" s="2"/>
      <c r="V77" s="2"/>
      <c r="W77" s="2"/>
      <c r="X77" s="2"/>
      <c r="Y77" s="34"/>
      <c r="Z77" s="39">
        <f>SUM(Z6:Z76)</f>
        <v>165.31004499999995</v>
      </c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6" ht="15.75">
      <c r="A78" s="2" t="s">
        <v>77</v>
      </c>
      <c r="B78" s="1"/>
      <c r="C78" s="2"/>
      <c r="D78" s="1"/>
      <c r="E78" s="1"/>
      <c r="F78" s="16">
        <v>20</v>
      </c>
      <c r="G78" s="16">
        <v>20</v>
      </c>
      <c r="H78" s="16">
        <v>21</v>
      </c>
      <c r="I78" s="16">
        <f>F78+G78+H78</f>
        <v>61</v>
      </c>
      <c r="J78" s="17">
        <f>(F78+G78+H78)/3</f>
        <v>20.333333333333332</v>
      </c>
      <c r="K78" s="36"/>
      <c r="L78" s="36"/>
      <c r="M78" s="12">
        <v>20</v>
      </c>
      <c r="N78" s="12">
        <v>20</v>
      </c>
      <c r="O78" s="12">
        <v>21</v>
      </c>
      <c r="P78" s="12">
        <f t="shared" ref="P78" si="18">SUM(M78:O78)</f>
        <v>61</v>
      </c>
      <c r="Q78" s="13">
        <f t="shared" ref="Q78" si="19">(M78+N78+O78)/3</f>
        <v>20.333333333333332</v>
      </c>
      <c r="R78" s="36"/>
      <c r="S78" s="38"/>
      <c r="T78" s="12">
        <v>20</v>
      </c>
      <c r="U78" s="12">
        <v>20</v>
      </c>
      <c r="V78" s="12">
        <v>21</v>
      </c>
      <c r="W78" s="12">
        <f t="shared" ref="W78" si="20">SUM(T78:V78)</f>
        <v>61</v>
      </c>
      <c r="X78" s="13">
        <f t="shared" ref="X78" si="21">(T78+U78+V78)/3</f>
        <v>20.333333333333332</v>
      </c>
      <c r="Y78" s="36"/>
      <c r="Z78" s="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</sheetData>
  <mergeCells count="43">
    <mergeCell ref="Z4:Z5"/>
    <mergeCell ref="C65:C69"/>
    <mergeCell ref="S4:S5"/>
    <mergeCell ref="A3:D4"/>
    <mergeCell ref="D29:D30"/>
    <mergeCell ref="B17:B21"/>
    <mergeCell ref="D17:D21"/>
    <mergeCell ref="A6:A11"/>
    <mergeCell ref="A17:A21"/>
    <mergeCell ref="K4:K5"/>
    <mergeCell ref="L4:L5"/>
    <mergeCell ref="M4:P4"/>
    <mergeCell ref="R4:R5"/>
    <mergeCell ref="A27:A28"/>
    <mergeCell ref="D66:D69"/>
    <mergeCell ref="B6:B11"/>
    <mergeCell ref="C36:C50"/>
    <mergeCell ref="B36:B50"/>
    <mergeCell ref="D36:D50"/>
    <mergeCell ref="A1:E1"/>
    <mergeCell ref="T4:W4"/>
    <mergeCell ref="Y4:Y5"/>
    <mergeCell ref="F4:I4"/>
    <mergeCell ref="C17:C21"/>
    <mergeCell ref="C6:C11"/>
    <mergeCell ref="D6:D12"/>
    <mergeCell ref="E4:E5"/>
    <mergeCell ref="A2:J2"/>
    <mergeCell ref="A65:A69"/>
    <mergeCell ref="B65:B69"/>
    <mergeCell ref="A51:A54"/>
    <mergeCell ref="D59:D61"/>
    <mergeCell ref="D51:D54"/>
    <mergeCell ref="A59:A61"/>
    <mergeCell ref="B59:B61"/>
    <mergeCell ref="D55:D57"/>
    <mergeCell ref="C59:C61"/>
    <mergeCell ref="B51:B54"/>
    <mergeCell ref="C51:C54"/>
    <mergeCell ref="C55:C57"/>
    <mergeCell ref="A55:A57"/>
    <mergeCell ref="B55:B57"/>
    <mergeCell ref="A36:A50"/>
  </mergeCells>
  <pageMargins left="0.39370078740157483" right="0.39370078740157483" top="0.74803149606299213" bottom="0.39370078740157483" header="0.31496062992125984" footer="0.31496062992125984"/>
  <pageSetup paperSize="9" scale="80" orientation="landscape" r:id="rId1"/>
  <colBreaks count="1" manualBreakCount="1">
    <brk id="26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ГОРУО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Бабаш</dc:creator>
  <cp:lastModifiedBy>GUO</cp:lastModifiedBy>
  <cp:lastPrinted>2016-10-18T01:31:50Z</cp:lastPrinted>
  <dcterms:created xsi:type="dcterms:W3CDTF">2013-04-15T07:18:36Z</dcterms:created>
  <dcterms:modified xsi:type="dcterms:W3CDTF">2017-03-27T04:43:00Z</dcterms:modified>
</cp:coreProperties>
</file>