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6" firstSheet="1" activeTab="2"/>
  </bookViews>
  <sheets>
    <sheet name="Лист5" sheetId="1" r:id="rId1"/>
    <sheet name="Лист1" sheetId="2" r:id="rId2"/>
    <sheet name="Меню 3-7 лет" sheetId="3" r:id="rId3"/>
  </sheets>
  <definedNames>
    <definedName name="_xlnm.Print_Area" localSheetId="0">'Лист5'!$A$1:$U$58</definedName>
    <definedName name="_xlnm.Print_Area" localSheetId="2">'Меню 3-7 лет'!$A$1:$I$394</definedName>
  </definedNames>
  <calcPr fullCalcOnLoad="1"/>
</workbook>
</file>

<file path=xl/comments3.xml><?xml version="1.0" encoding="utf-8"?>
<comments xmlns="http://schemas.openxmlformats.org/spreadsheetml/2006/main">
  <authors>
    <author>Секретарь</author>
  </authors>
  <commentList>
    <comment ref="A85" authorId="0">
      <text>
        <r>
          <rPr>
            <b/>
            <sz val="9"/>
            <rFont val="Tahoma"/>
            <family val="2"/>
          </rPr>
          <t>Секретарь: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<sst xmlns="http://schemas.openxmlformats.org/spreadsheetml/2006/main" count="701" uniqueCount="246">
  <si>
    <t>Б</t>
  </si>
  <si>
    <t>Ж</t>
  </si>
  <si>
    <t>У</t>
  </si>
  <si>
    <t>Хлеб ржаной</t>
  </si>
  <si>
    <t>Наименование блюда</t>
  </si>
  <si>
    <t>Пищевые вещества (г)</t>
  </si>
  <si>
    <t>Эн/ц (ккал)</t>
  </si>
  <si>
    <t>Хлеб пшеничный</t>
  </si>
  <si>
    <t>№ ТК</t>
  </si>
  <si>
    <t>Итого за 10 дней</t>
  </si>
  <si>
    <t>№ п/п</t>
  </si>
  <si>
    <t>Накопительная ведомость</t>
  </si>
  <si>
    <t>Продукты</t>
  </si>
  <si>
    <t>В среднем за 10 дней</t>
  </si>
  <si>
    <t>Нормы питания</t>
  </si>
  <si>
    <t>% от нормы</t>
  </si>
  <si>
    <t>Мука пшеничная</t>
  </si>
  <si>
    <t>Мука картофельная</t>
  </si>
  <si>
    <t>Крупы, бобовые, мак изд</t>
  </si>
  <si>
    <t>Картофель</t>
  </si>
  <si>
    <t>Овощи</t>
  </si>
  <si>
    <t>Фрукты свежие</t>
  </si>
  <si>
    <t>Фрукты сухие</t>
  </si>
  <si>
    <t>Кондитерские изделия</t>
  </si>
  <si>
    <t>Сахар</t>
  </si>
  <si>
    <t>Масло сливочное</t>
  </si>
  <si>
    <t>Масло растительное</t>
  </si>
  <si>
    <t>Яйцо</t>
  </si>
  <si>
    <t>Молоко</t>
  </si>
  <si>
    <t>Творог</t>
  </si>
  <si>
    <t>Мясо</t>
  </si>
  <si>
    <t>Рыба</t>
  </si>
  <si>
    <t>Сметана</t>
  </si>
  <si>
    <t>Сыр</t>
  </si>
  <si>
    <t xml:space="preserve">Чай </t>
  </si>
  <si>
    <t>Какао (кофейный напиток)</t>
  </si>
  <si>
    <t>Соль</t>
  </si>
  <si>
    <t>Дрожжи</t>
  </si>
  <si>
    <t>Дни (фактическое потребление продуктов в г)</t>
  </si>
  <si>
    <t>Крупы, бобовые, макаронные изделия</t>
  </si>
  <si>
    <t>Чай</t>
  </si>
  <si>
    <t>Кофе, какао</t>
  </si>
  <si>
    <t>8</t>
  </si>
  <si>
    <t>Кофейный напиток с молоком</t>
  </si>
  <si>
    <t>180</t>
  </si>
  <si>
    <t>Средние показатели энергетической ценности и химического састава рациона питания детей 3-7 лет</t>
  </si>
  <si>
    <t xml:space="preserve">Дети 3-7 лет, 12 часовое пребывание. </t>
  </si>
  <si>
    <t>Кисломолочный продукт (ряженка или кефир или йогурт или снежок или бифидок и др.)</t>
  </si>
  <si>
    <t>Прием пищи</t>
  </si>
  <si>
    <t>№ рецептуры</t>
  </si>
  <si>
    <t xml:space="preserve">                 День 1</t>
  </si>
  <si>
    <t xml:space="preserve">  завтрак 1:</t>
  </si>
  <si>
    <t>Итого за первый день</t>
  </si>
  <si>
    <t>Примерное  меню. Сезон: весенне-зимний.</t>
  </si>
  <si>
    <t xml:space="preserve">                 День 2</t>
  </si>
  <si>
    <t xml:space="preserve">                 День 3</t>
  </si>
  <si>
    <t xml:space="preserve">                 День 4</t>
  </si>
  <si>
    <t>Итого за второй день</t>
  </si>
  <si>
    <t>Итого за третий день</t>
  </si>
  <si>
    <t>Итого за четвертый день</t>
  </si>
  <si>
    <t xml:space="preserve">                 День 5</t>
  </si>
  <si>
    <t>Итого за пятый день</t>
  </si>
  <si>
    <t>Итого за шестой день</t>
  </si>
  <si>
    <t xml:space="preserve">                 День 6</t>
  </si>
  <si>
    <t xml:space="preserve">                 День 7</t>
  </si>
  <si>
    <t>Итого за седьмой день</t>
  </si>
  <si>
    <t xml:space="preserve">                 День 8</t>
  </si>
  <si>
    <t>Итого за восьмой день</t>
  </si>
  <si>
    <t>4</t>
  </si>
  <si>
    <t xml:space="preserve">                 День 10</t>
  </si>
  <si>
    <t>Итого за десятый день</t>
  </si>
  <si>
    <t>Суп молочный с макаронными изделиями</t>
  </si>
  <si>
    <t>Фрукты (яблоки или апельсины или мандарины или груши или бананы)</t>
  </si>
  <si>
    <t>Щи из свежей капусты с картофелем на мясном бульоне со сметаной</t>
  </si>
  <si>
    <t>Кондитерские изделия витаминизированные (пряники или вафли или печенье)</t>
  </si>
  <si>
    <t>10</t>
  </si>
  <si>
    <t>Эн/ц  (ккал)</t>
  </si>
  <si>
    <t>Какао с молоком</t>
  </si>
  <si>
    <t>Бутерброд  с маслом</t>
  </si>
  <si>
    <t>25/5</t>
  </si>
  <si>
    <t>Голубцы ленивые</t>
  </si>
  <si>
    <t>Картофельное пюре</t>
  </si>
  <si>
    <t>Кисель из клюквы</t>
  </si>
  <si>
    <t>50</t>
  </si>
  <si>
    <t>Чай с сахаром</t>
  </si>
  <si>
    <t>70</t>
  </si>
  <si>
    <t>40</t>
  </si>
  <si>
    <t>504/505</t>
  </si>
  <si>
    <t>Винегрет овощной</t>
  </si>
  <si>
    <t>Макаронные изделия отварные</t>
  </si>
  <si>
    <t>Соус томатный с овощами</t>
  </si>
  <si>
    <t>Компот из смеси сухофруктов</t>
  </si>
  <si>
    <t>20</t>
  </si>
  <si>
    <t>Овощи натуральные (соленые или свежие)</t>
  </si>
  <si>
    <t>Соус красный основной</t>
  </si>
  <si>
    <t>Чай с лимоном</t>
  </si>
  <si>
    <t>180/7</t>
  </si>
  <si>
    <t>504/506</t>
  </si>
  <si>
    <t>Бутерброд  с сыром с маслом</t>
  </si>
  <si>
    <t>Салат картофельный с зеленым горошком</t>
  </si>
  <si>
    <t>Капуста тушеная</t>
  </si>
  <si>
    <t>Пирожки, печенные с  фаршем (картофельным)</t>
  </si>
  <si>
    <t>557/558/610</t>
  </si>
  <si>
    <t>Зразы из говядины с рисом</t>
  </si>
  <si>
    <t>Напиток из шиповника</t>
  </si>
  <si>
    <t>Чай с молоком</t>
  </si>
  <si>
    <t>Омлет натуральный</t>
  </si>
  <si>
    <t>Фрикадельки из кур</t>
  </si>
  <si>
    <t xml:space="preserve">                 День 9</t>
  </si>
  <si>
    <t>Итого за девятый день</t>
  </si>
  <si>
    <t>504/507</t>
  </si>
  <si>
    <t>Эн/ц   (ккал)</t>
  </si>
  <si>
    <t>Тефтели рыбные с соусом</t>
  </si>
  <si>
    <t>Бутерброд  с сыром и с маслом</t>
  </si>
  <si>
    <t>200</t>
  </si>
  <si>
    <t>Суп крестьянский с крупой и со сметаной</t>
  </si>
  <si>
    <t>138/156</t>
  </si>
  <si>
    <t>138/148</t>
  </si>
  <si>
    <t>138/158</t>
  </si>
  <si>
    <t>Рыба, тушенная в томате с овощами</t>
  </si>
  <si>
    <t>15</t>
  </si>
  <si>
    <t>Итого за весь период (10 дней)</t>
  </si>
  <si>
    <t>Среднее значение за период ( 1 день)</t>
  </si>
  <si>
    <t>Картофель отварной</t>
  </si>
  <si>
    <t>Салат из свеклы с чесноком</t>
  </si>
  <si>
    <t>557/558/607</t>
  </si>
  <si>
    <t>25/9</t>
  </si>
  <si>
    <t>Дети 3-7 лет, 12 часовое пребывание.</t>
  </si>
  <si>
    <t>Дети 3 - 7лет, 12 часовое пребывание.</t>
  </si>
  <si>
    <t>Дети 3-7  лет, 12 часовое пребывание.</t>
  </si>
  <si>
    <t>Каша гречневая рассыпчатая</t>
  </si>
  <si>
    <t>190</t>
  </si>
  <si>
    <t xml:space="preserve">  завтрак 2:</t>
  </si>
  <si>
    <t xml:space="preserve"> обед:</t>
  </si>
  <si>
    <t xml:space="preserve">  полдник:</t>
  </si>
  <si>
    <t xml:space="preserve">  ужин:</t>
  </si>
  <si>
    <t xml:space="preserve">    Дети 3-7 лет, 12 часовое пребывание. </t>
  </si>
  <si>
    <t xml:space="preserve">   ужин:</t>
  </si>
  <si>
    <t xml:space="preserve">   завтрак 2:</t>
  </si>
  <si>
    <t xml:space="preserve">  обед:</t>
  </si>
  <si>
    <t xml:space="preserve">   обед:</t>
  </si>
  <si>
    <t xml:space="preserve">   обед:                   </t>
  </si>
  <si>
    <t xml:space="preserve">   полдник:</t>
  </si>
  <si>
    <t xml:space="preserve">      полдник:</t>
  </si>
  <si>
    <t xml:space="preserve">    ужин:</t>
  </si>
  <si>
    <t xml:space="preserve">Каша пшенная молочная жидкая </t>
  </si>
  <si>
    <t>400</t>
  </si>
  <si>
    <t>итого за завтрак 1:</t>
  </si>
  <si>
    <t>итого за завтрак 2:</t>
  </si>
  <si>
    <t xml:space="preserve">Салат из  зеленого горошка </t>
  </si>
  <si>
    <t>Плов из отварной говядины</t>
  </si>
  <si>
    <t>70/130</t>
  </si>
  <si>
    <t>итого за обед:</t>
  </si>
  <si>
    <t>Молоко кипяченое</t>
  </si>
  <si>
    <t>итого за полдник:</t>
  </si>
  <si>
    <t>Салат "Степной"</t>
  </si>
  <si>
    <t>70/50</t>
  </si>
  <si>
    <t>итого за ужин:</t>
  </si>
  <si>
    <t xml:space="preserve">Бутерброд  с сыром </t>
  </si>
  <si>
    <t>102</t>
  </si>
  <si>
    <t>Рассольник Ленинградский  с мясом и со сметаной</t>
  </si>
  <si>
    <t>180/15/7</t>
  </si>
  <si>
    <t>Выход блюда (г)</t>
  </si>
  <si>
    <t>Выход блюда(г)</t>
  </si>
  <si>
    <t>Яйца вареные</t>
  </si>
  <si>
    <t>1/40</t>
  </si>
  <si>
    <t>160/20</t>
  </si>
  <si>
    <t>Сырники с морковью с молоком сгущенным</t>
  </si>
  <si>
    <t>Каша молочная кукурузная жидкая</t>
  </si>
  <si>
    <t>25/9/5</t>
  </si>
  <si>
    <t>409</t>
  </si>
  <si>
    <t>Соки фруктовые</t>
  </si>
  <si>
    <t>Салат из моркови</t>
  </si>
  <si>
    <t>180/6</t>
  </si>
  <si>
    <t>Печень говяжья по-строгоновски</t>
  </si>
  <si>
    <t>70/30</t>
  </si>
  <si>
    <t>Корж молочный</t>
  </si>
  <si>
    <t>Салат картофельный с морковью и зеленым горошком</t>
  </si>
  <si>
    <t>Котлеты куриные</t>
  </si>
  <si>
    <t>30</t>
  </si>
  <si>
    <t>130</t>
  </si>
  <si>
    <t>Борщ с капустой и картофелем мясом и со сметаной</t>
  </si>
  <si>
    <t>180/15/5</t>
  </si>
  <si>
    <t>360/463</t>
  </si>
  <si>
    <t>Напиток витаминизированый</t>
  </si>
  <si>
    <t>Булочка "Веснушка"</t>
  </si>
  <si>
    <t>573</t>
  </si>
  <si>
    <t>Сердце в соусе</t>
  </si>
  <si>
    <t>Каша перловая рассыпчатая</t>
  </si>
  <si>
    <t>465</t>
  </si>
  <si>
    <t xml:space="preserve">  ужи:</t>
  </si>
  <si>
    <t>Пудинг из творога с молоком сгущенным</t>
  </si>
  <si>
    <t>150/20</t>
  </si>
  <si>
    <t>424</t>
  </si>
  <si>
    <t>110</t>
  </si>
  <si>
    <t>Сельдь с гарниром</t>
  </si>
  <si>
    <t>Суп картофельный с бобовыми и с мясом</t>
  </si>
  <si>
    <t>180/15</t>
  </si>
  <si>
    <t>Рагу овощное</t>
  </si>
  <si>
    <t>Рассольник домашний, с мясом и со сметаной</t>
  </si>
  <si>
    <t>Биточки рыбные</t>
  </si>
  <si>
    <t>Тефтели из говядины с рисом ("ежики")</t>
  </si>
  <si>
    <t>Рис припущенный</t>
  </si>
  <si>
    <t>Соус томатный</t>
  </si>
  <si>
    <t>Суп молочный с крупой гречневой</t>
  </si>
  <si>
    <t>Салат из моркови с зеленым горошком</t>
  </si>
  <si>
    <t>Борщ с капустой и картофелем  со сметаной</t>
  </si>
  <si>
    <t>180/5</t>
  </si>
  <si>
    <t>404</t>
  </si>
  <si>
    <t>Щи из свежей капусты с картофелем с мясом и со сметаной</t>
  </si>
  <si>
    <t>138/142</t>
  </si>
  <si>
    <t>138/146</t>
  </si>
  <si>
    <t xml:space="preserve">Фрикадельки рыбные </t>
  </si>
  <si>
    <t>170/10</t>
  </si>
  <si>
    <t>Вареники ленивые с маслом</t>
  </si>
  <si>
    <t>460</t>
  </si>
  <si>
    <t>Свекольник с мясом и со сметаной</t>
  </si>
  <si>
    <t>138/145</t>
  </si>
  <si>
    <t>Суп молочный рисовый</t>
  </si>
  <si>
    <t xml:space="preserve">Салат из моркови </t>
  </si>
  <si>
    <t>Суп  картофельный с клецками и с мясом</t>
  </si>
  <si>
    <t>180/18/15</t>
  </si>
  <si>
    <t>138/187/160</t>
  </si>
  <si>
    <t>Котлеты из говядины</t>
  </si>
  <si>
    <t>Зразы картофельные с овощами</t>
  </si>
  <si>
    <t>470</t>
  </si>
  <si>
    <t>Физиологическая потребность в энергии и пищевых веществах при 12 часовом прибывание (95% от суточной нормы)</t>
  </si>
  <si>
    <t>Процент удовлетворения при 12 часовом прибывании (95% от суточной нормы)</t>
  </si>
  <si>
    <t>Пирожки, печенные с  фаршем (капустным)</t>
  </si>
  <si>
    <t>465/466</t>
  </si>
  <si>
    <t>408/454</t>
  </si>
  <si>
    <t>333/493</t>
  </si>
  <si>
    <t>413/454/457</t>
  </si>
  <si>
    <t>327/493</t>
  </si>
  <si>
    <t>210/454</t>
  </si>
  <si>
    <t>25/12</t>
  </si>
  <si>
    <t xml:space="preserve">    завтрак 1:</t>
  </si>
  <si>
    <t>407</t>
  </si>
  <si>
    <t>60</t>
  </si>
  <si>
    <t>Ватрушка с творожным фаршем</t>
  </si>
  <si>
    <t>555/622</t>
  </si>
  <si>
    <t>Каша  "Дружба"молочная жидкая</t>
  </si>
  <si>
    <t xml:space="preserve">Пирожки, печенные с  изюмом </t>
  </si>
  <si>
    <t>557/558/612</t>
  </si>
  <si>
    <t>480</t>
  </si>
  <si>
    <t>440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</si>
</sst>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[$-FC19]d\ mmmm\ yyyy\ &quot;г.&quot;"/>
    <numFmt numFmtId="209" formatCode="000000"/>
    <numFmt numFmtId="210" formatCode="#&quot; &quot;???/???"/>
    <numFmt numFmtId="211" formatCode="#&quot; &quot;??/16"/>
    <numFmt numFmtId="212" formatCode="#&quot; &quot;?/2"/>
    <numFmt numFmtId="213" formatCode="#&quot; &quot;?/4"/>
    <numFmt numFmtId="214" formatCode="#&quot; &quot;?/8"/>
    <numFmt numFmtId="215" formatCode="#&quot; &quot;?/10"/>
    <numFmt numFmtId="216" formatCode="#&quot; &quot;??/100"/>
  </numFmts>
  <fonts count="57">
    <font>
      <sz val="10"/>
      <name val="Arial"/>
      <family val="0"/>
    </font>
    <font>
      <i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i/>
      <sz val="26"/>
      <color indexed="8"/>
      <name val="Arial"/>
      <family val="2"/>
    </font>
    <font>
      <sz val="8"/>
      <name val="Arial"/>
      <family val="2"/>
    </font>
    <font>
      <b/>
      <i/>
      <sz val="2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6"/>
      <color indexed="10"/>
      <name val="Times New Roman"/>
      <family val="1"/>
    </font>
    <font>
      <i/>
      <sz val="26"/>
      <color indexed="10"/>
      <name val="Arial"/>
      <family val="2"/>
    </font>
    <font>
      <i/>
      <sz val="26"/>
      <color indexed="10"/>
      <name val="Times New Roman"/>
      <family val="1"/>
    </font>
    <font>
      <b/>
      <i/>
      <sz val="26"/>
      <color indexed="10"/>
      <name val="Arial"/>
      <family val="2"/>
    </font>
    <font>
      <b/>
      <i/>
      <sz val="2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6"/>
      <color rgb="FFFF0000"/>
      <name val="Times New Roman"/>
      <family val="1"/>
    </font>
    <font>
      <i/>
      <sz val="26"/>
      <color rgb="FFFF0000"/>
      <name val="Arial"/>
      <family val="2"/>
    </font>
    <font>
      <i/>
      <sz val="26"/>
      <color rgb="FFFF0000"/>
      <name val="Times New Roman"/>
      <family val="1"/>
    </font>
    <font>
      <b/>
      <i/>
      <sz val="26"/>
      <color rgb="FFFF0000"/>
      <name val="Arial"/>
      <family val="2"/>
    </font>
    <font>
      <b/>
      <i/>
      <sz val="26"/>
      <color rgb="FF0070C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 textRotation="45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51" fillId="0" borderId="20" xfId="0" applyNumberFormat="1" applyFont="1" applyBorder="1" applyAlignment="1">
      <alignment horizontal="center" wrapText="1"/>
    </xf>
    <xf numFmtId="2" fontId="51" fillId="0" borderId="12" xfId="0" applyNumberFormat="1" applyFont="1" applyBorder="1" applyAlignment="1">
      <alignment horizontal="center" wrapText="1"/>
    </xf>
    <xf numFmtId="0" fontId="51" fillId="0" borderId="12" xfId="0" applyNumberFormat="1" applyFont="1" applyBorder="1" applyAlignment="1">
      <alignment horizontal="center" wrapText="1"/>
    </xf>
    <xf numFmtId="1" fontId="51" fillId="0" borderId="12" xfId="0" applyNumberFormat="1" applyFont="1" applyBorder="1" applyAlignment="1">
      <alignment horizontal="center" wrapText="1"/>
    </xf>
    <xf numFmtId="49" fontId="51" fillId="0" borderId="12" xfId="0" applyNumberFormat="1" applyFont="1" applyBorder="1" applyAlignment="1">
      <alignment horizontal="center" wrapText="1"/>
    </xf>
    <xf numFmtId="2" fontId="51" fillId="0" borderId="12" xfId="0" applyNumberFormat="1" applyFont="1" applyBorder="1" applyAlignment="1">
      <alignment wrapText="1"/>
    </xf>
    <xf numFmtId="0" fontId="51" fillId="0" borderId="21" xfId="0" applyNumberFormat="1" applyFont="1" applyBorder="1" applyAlignment="1">
      <alignment horizontal="center" wrapText="1"/>
    </xf>
    <xf numFmtId="1" fontId="51" fillId="0" borderId="21" xfId="0" applyNumberFormat="1" applyFont="1" applyBorder="1" applyAlignment="1">
      <alignment horizontal="center" wrapText="1"/>
    </xf>
    <xf numFmtId="2" fontId="51" fillId="0" borderId="21" xfId="0" applyNumberFormat="1" applyFont="1" applyBorder="1" applyAlignment="1">
      <alignment horizontal="center" wrapText="1"/>
    </xf>
    <xf numFmtId="0" fontId="51" fillId="0" borderId="22" xfId="0" applyNumberFormat="1" applyFont="1" applyBorder="1" applyAlignment="1">
      <alignment horizontal="center" wrapText="1"/>
    </xf>
    <xf numFmtId="0" fontId="51" fillId="0" borderId="0" xfId="0" applyNumberFormat="1" applyFont="1" applyBorder="1" applyAlignment="1">
      <alignment horizontal="center" wrapText="1"/>
    </xf>
    <xf numFmtId="2" fontId="51" fillId="0" borderId="0" xfId="0" applyNumberFormat="1" applyFont="1" applyBorder="1" applyAlignment="1">
      <alignment wrapText="1"/>
    </xf>
    <xf numFmtId="1" fontId="51" fillId="0" borderId="0" xfId="0" applyNumberFormat="1" applyFont="1" applyBorder="1" applyAlignment="1">
      <alignment horizontal="center" wrapText="1"/>
    </xf>
    <xf numFmtId="2" fontId="51" fillId="0" borderId="0" xfId="0" applyNumberFormat="1" applyFont="1" applyBorder="1" applyAlignment="1">
      <alignment horizontal="center" wrapText="1"/>
    </xf>
    <xf numFmtId="2" fontId="51" fillId="0" borderId="23" xfId="0" applyNumberFormat="1" applyFont="1" applyBorder="1" applyAlignment="1">
      <alignment horizontal="center" wrapText="1"/>
    </xf>
    <xf numFmtId="0" fontId="52" fillId="0" borderId="22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2" fontId="52" fillId="0" borderId="0" xfId="0" applyNumberFormat="1" applyFont="1" applyBorder="1" applyAlignment="1">
      <alignment/>
    </xf>
    <xf numFmtId="49" fontId="53" fillId="0" borderId="0" xfId="0" applyNumberFormat="1" applyFont="1" applyBorder="1" applyAlignment="1">
      <alignment/>
    </xf>
    <xf numFmtId="2" fontId="52" fillId="0" borderId="23" xfId="0" applyNumberFormat="1" applyFont="1" applyBorder="1" applyAlignment="1">
      <alignment/>
    </xf>
    <xf numFmtId="2" fontId="54" fillId="0" borderId="22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2" fontId="51" fillId="0" borderId="0" xfId="0" applyNumberFormat="1" applyFont="1" applyBorder="1" applyAlignment="1">
      <alignment/>
    </xf>
    <xf numFmtId="2" fontId="54" fillId="0" borderId="23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0" fontId="5" fillId="0" borderId="12" xfId="6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2" fontId="5" fillId="0" borderId="24" xfId="0" applyNumberFormat="1" applyFont="1" applyBorder="1" applyAlignment="1">
      <alignment wrapText="1"/>
    </xf>
    <xf numFmtId="0" fontId="5" fillId="0" borderId="25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wrapText="1"/>
    </xf>
    <xf numFmtId="0" fontId="5" fillId="0" borderId="15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wrapText="1"/>
    </xf>
    <xf numFmtId="2" fontId="5" fillId="0" borderId="20" xfId="0" applyNumberFormat="1" applyFont="1" applyBorder="1" applyAlignment="1">
      <alignment wrapText="1"/>
    </xf>
    <xf numFmtId="2" fontId="55" fillId="0" borderId="25" xfId="0" applyNumberFormat="1" applyFont="1" applyBorder="1" applyAlignment="1">
      <alignment horizontal="center" wrapText="1"/>
    </xf>
    <xf numFmtId="2" fontId="55" fillId="0" borderId="12" xfId="0" applyNumberFormat="1" applyFont="1" applyBorder="1" applyAlignment="1">
      <alignment horizontal="center" wrapText="1"/>
    </xf>
    <xf numFmtId="1" fontId="5" fillId="0" borderId="25" xfId="0" applyNumberFormat="1" applyFont="1" applyBorder="1" applyAlignment="1">
      <alignment horizontal="center" wrapText="1"/>
    </xf>
    <xf numFmtId="0" fontId="51" fillId="0" borderId="25" xfId="0" applyNumberFormat="1" applyFont="1" applyBorder="1" applyAlignment="1">
      <alignment horizontal="center" wrapText="1"/>
    </xf>
    <xf numFmtId="1" fontId="5" fillId="0" borderId="15" xfId="0" applyNumberFormat="1" applyFont="1" applyBorder="1" applyAlignment="1">
      <alignment horizontal="center" wrapText="1"/>
    </xf>
    <xf numFmtId="0" fontId="51" fillId="0" borderId="16" xfId="0" applyNumberFormat="1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center" wrapText="1"/>
    </xf>
    <xf numFmtId="2" fontId="5" fillId="0" borderId="15" xfId="0" applyNumberFormat="1" applyFont="1" applyBorder="1" applyAlignment="1">
      <alignment wrapText="1"/>
    </xf>
    <xf numFmtId="49" fontId="51" fillId="0" borderId="25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vertical="top" wrapText="1"/>
    </xf>
    <xf numFmtId="2" fontId="5" fillId="0" borderId="21" xfId="0" applyNumberFormat="1" applyFont="1" applyBorder="1" applyAlignment="1">
      <alignment wrapText="1"/>
    </xf>
    <xf numFmtId="1" fontId="5" fillId="0" borderId="20" xfId="0" applyNumberFormat="1" applyFont="1" applyBorder="1" applyAlignment="1">
      <alignment horizontal="center" wrapText="1"/>
    </xf>
    <xf numFmtId="49" fontId="51" fillId="0" borderId="20" xfId="0" applyNumberFormat="1" applyFont="1" applyBorder="1" applyAlignment="1">
      <alignment horizontal="center" wrapText="1"/>
    </xf>
    <xf numFmtId="2" fontId="5" fillId="0" borderId="26" xfId="0" applyNumberFormat="1" applyFont="1" applyBorder="1" applyAlignment="1">
      <alignment wrapText="1"/>
    </xf>
    <xf numFmtId="2" fontId="51" fillId="0" borderId="25" xfId="0" applyNumberFormat="1" applyFont="1" applyBorder="1" applyAlignment="1">
      <alignment wrapText="1"/>
    </xf>
    <xf numFmtId="1" fontId="5" fillId="0" borderId="27" xfId="0" applyNumberFormat="1" applyFont="1" applyBorder="1" applyAlignment="1">
      <alignment horizontal="center" wrapText="1"/>
    </xf>
    <xf numFmtId="2" fontId="55" fillId="0" borderId="15" xfId="0" applyNumberFormat="1" applyFont="1" applyBorder="1" applyAlignment="1">
      <alignment horizontal="center" wrapText="1"/>
    </xf>
    <xf numFmtId="2" fontId="51" fillId="0" borderId="25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textRotation="90" wrapText="1"/>
    </xf>
    <xf numFmtId="49" fontId="2" fillId="0" borderId="11" xfId="0" applyNumberFormat="1" applyFont="1" applyBorder="1" applyAlignment="1">
      <alignment horizontal="center" textRotation="90" wrapText="1"/>
    </xf>
    <xf numFmtId="2" fontId="2" fillId="0" borderId="15" xfId="0" applyNumberFormat="1" applyFont="1" applyBorder="1" applyAlignment="1">
      <alignment horizontal="center" textRotation="90" wrapText="1"/>
    </xf>
    <xf numFmtId="2" fontId="2" fillId="0" borderId="11" xfId="0" applyNumberFormat="1" applyFont="1" applyBorder="1" applyAlignment="1">
      <alignment horizontal="center" textRotation="90" wrapText="1"/>
    </xf>
    <xf numFmtId="1" fontId="2" fillId="0" borderId="15" xfId="0" applyNumberFormat="1" applyFont="1" applyBorder="1" applyAlignment="1">
      <alignment horizontal="center" textRotation="90" wrapText="1"/>
    </xf>
    <xf numFmtId="1" fontId="2" fillId="0" borderId="11" xfId="0" applyNumberFormat="1" applyFont="1" applyBorder="1" applyAlignment="1">
      <alignment horizontal="center" textRotation="90" wrapText="1"/>
    </xf>
    <xf numFmtId="2" fontId="5" fillId="0" borderId="15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5" fillId="0" borderId="16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0" fontId="5" fillId="0" borderId="28" xfId="0" applyNumberFormat="1" applyFont="1" applyBorder="1" applyAlignment="1">
      <alignment horizontal="center" wrapText="1"/>
    </xf>
    <xf numFmtId="0" fontId="5" fillId="0" borderId="29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2" fontId="5" fillId="0" borderId="16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center" wrapText="1"/>
    </xf>
    <xf numFmtId="2" fontId="51" fillId="0" borderId="25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center" wrapText="1"/>
    </xf>
    <xf numFmtId="2" fontId="5" fillId="0" borderId="26" xfId="0" applyNumberFormat="1" applyFont="1" applyBorder="1" applyAlignment="1">
      <alignment horizontal="center" wrapText="1"/>
    </xf>
    <xf numFmtId="2" fontId="3" fillId="0" borderId="3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2" fontId="5" fillId="0" borderId="25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5" fillId="0" borderId="17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wrapText="1"/>
    </xf>
    <xf numFmtId="0" fontId="5" fillId="0" borderId="32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left" wrapText="1"/>
    </xf>
    <xf numFmtId="2" fontId="5" fillId="0" borderId="32" xfId="0" applyNumberFormat="1" applyFont="1" applyBorder="1" applyAlignment="1">
      <alignment horizontal="left" wrapText="1"/>
    </xf>
    <xf numFmtId="2" fontId="5" fillId="0" borderId="27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2" fontId="5" fillId="0" borderId="18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6">
      <selection activeCell="A30" sqref="A30:Z32"/>
    </sheetView>
  </sheetViews>
  <sheetFormatPr defaultColWidth="9.140625" defaultRowHeight="12.75"/>
  <cols>
    <col min="1" max="1" width="7.28125" style="0" customWidth="1"/>
    <col min="3" max="3" width="7.8515625" style="0" customWidth="1"/>
    <col min="17" max="17" width="12.28125" style="0" customWidth="1"/>
    <col min="18" max="18" width="11.140625" style="0" customWidth="1"/>
  </cols>
  <sheetData>
    <row r="1" spans="1:18" ht="13.5" thickBot="1">
      <c r="A1" s="106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</row>
    <row r="2" spans="1:18" ht="13.5" thickBot="1">
      <c r="A2" s="106" t="s">
        <v>38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1:18" ht="13.5" thickBot="1">
      <c r="A3" s="13" t="s">
        <v>10</v>
      </c>
      <c r="B3" s="13" t="s">
        <v>12</v>
      </c>
      <c r="C3" s="16">
        <v>1</v>
      </c>
      <c r="D3" s="14">
        <v>2</v>
      </c>
      <c r="E3" s="16">
        <v>3</v>
      </c>
      <c r="F3" s="21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12" t="s">
        <v>9</v>
      </c>
      <c r="N3" s="12"/>
      <c r="O3" s="12" t="s">
        <v>13</v>
      </c>
      <c r="P3" s="12"/>
      <c r="Q3" s="12" t="s">
        <v>14</v>
      </c>
      <c r="R3" s="13" t="s">
        <v>15</v>
      </c>
    </row>
    <row r="4" spans="1:18" ht="13.5" thickBot="1">
      <c r="A4" s="20">
        <v>1</v>
      </c>
      <c r="B4" s="11" t="s">
        <v>7</v>
      </c>
      <c r="C4" s="20"/>
      <c r="D4" s="15"/>
      <c r="E4" s="20"/>
      <c r="F4" s="20"/>
      <c r="G4" s="15"/>
      <c r="H4" s="15"/>
      <c r="I4" s="15"/>
      <c r="J4" s="15"/>
      <c r="K4" s="15"/>
      <c r="L4" s="15"/>
      <c r="M4" s="106">
        <f>SUM(L4+K4+J4+I4+H4+G4+F4+E4+D4+C4)</f>
        <v>0</v>
      </c>
      <c r="N4" s="108"/>
      <c r="O4" s="106">
        <f>M4/10</f>
        <v>0</v>
      </c>
      <c r="P4" s="108"/>
      <c r="Q4" s="15">
        <v>60</v>
      </c>
      <c r="R4" s="20">
        <f>O4*100/Q4</f>
        <v>0</v>
      </c>
    </row>
    <row r="5" spans="1:18" ht="13.5" thickBot="1">
      <c r="A5" s="20">
        <v>2</v>
      </c>
      <c r="B5" s="11" t="s">
        <v>3</v>
      </c>
      <c r="C5" s="20"/>
      <c r="D5" s="15"/>
      <c r="E5" s="20"/>
      <c r="F5" s="20"/>
      <c r="G5" s="15"/>
      <c r="H5" s="15"/>
      <c r="I5" s="15"/>
      <c r="J5" s="15"/>
      <c r="K5" s="15"/>
      <c r="L5" s="15"/>
      <c r="M5" s="106">
        <f aca="true" t="shared" si="0" ref="M5:M27">SUM(L5+K5+J5+I5+H5+G5+F5+E5+D5+C5)</f>
        <v>0</v>
      </c>
      <c r="N5" s="108"/>
      <c r="O5" s="106">
        <f aca="true" t="shared" si="1" ref="O5:O27">M5/10</f>
        <v>0</v>
      </c>
      <c r="P5" s="108"/>
      <c r="Q5" s="15">
        <v>30</v>
      </c>
      <c r="R5" s="20">
        <f aca="true" t="shared" si="2" ref="R5:R27">O5*100/Q5</f>
        <v>0</v>
      </c>
    </row>
    <row r="6" spans="1:18" ht="13.5" thickBot="1">
      <c r="A6" s="20">
        <v>3</v>
      </c>
      <c r="B6" s="19" t="s">
        <v>16</v>
      </c>
      <c r="C6" s="20"/>
      <c r="D6" s="15"/>
      <c r="E6" s="20"/>
      <c r="F6" s="20"/>
      <c r="G6" s="15"/>
      <c r="H6" s="15"/>
      <c r="I6" s="15"/>
      <c r="J6" s="15"/>
      <c r="K6" s="15"/>
      <c r="L6" s="15"/>
      <c r="M6" s="106">
        <f t="shared" si="0"/>
        <v>0</v>
      </c>
      <c r="N6" s="108"/>
      <c r="O6" s="106">
        <f t="shared" si="1"/>
        <v>0</v>
      </c>
      <c r="P6" s="108"/>
      <c r="Q6" s="15">
        <v>16</v>
      </c>
      <c r="R6" s="20">
        <f t="shared" si="2"/>
        <v>0</v>
      </c>
    </row>
    <row r="7" spans="1:18" ht="13.5" thickBot="1">
      <c r="A7" s="20">
        <v>4</v>
      </c>
      <c r="B7" s="19" t="s">
        <v>17</v>
      </c>
      <c r="C7" s="20"/>
      <c r="D7" s="15"/>
      <c r="E7" s="20"/>
      <c r="F7" s="20"/>
      <c r="G7" s="15"/>
      <c r="H7" s="15"/>
      <c r="I7" s="15"/>
      <c r="J7" s="15"/>
      <c r="K7" s="15"/>
      <c r="L7" s="15"/>
      <c r="M7" s="106">
        <f t="shared" si="0"/>
        <v>0</v>
      </c>
      <c r="N7" s="108"/>
      <c r="O7" s="106">
        <f t="shared" si="1"/>
        <v>0</v>
      </c>
      <c r="P7" s="108"/>
      <c r="Q7" s="15">
        <v>3</v>
      </c>
      <c r="R7" s="20">
        <f t="shared" si="2"/>
        <v>0</v>
      </c>
    </row>
    <row r="8" spans="1:18" ht="13.5" thickBot="1">
      <c r="A8" s="20">
        <v>5</v>
      </c>
      <c r="B8" s="19" t="s">
        <v>18</v>
      </c>
      <c r="C8" s="20"/>
      <c r="D8" s="15"/>
      <c r="E8" s="20"/>
      <c r="F8" s="20"/>
      <c r="G8" s="15"/>
      <c r="H8" s="15"/>
      <c r="I8" s="15"/>
      <c r="J8" s="15"/>
      <c r="K8" s="15"/>
      <c r="L8" s="15"/>
      <c r="M8" s="106">
        <f t="shared" si="0"/>
        <v>0</v>
      </c>
      <c r="N8" s="108"/>
      <c r="O8" s="106">
        <f t="shared" si="1"/>
        <v>0</v>
      </c>
      <c r="P8" s="108"/>
      <c r="Q8" s="15">
        <v>30</v>
      </c>
      <c r="R8" s="20">
        <f t="shared" si="2"/>
        <v>0</v>
      </c>
    </row>
    <row r="9" spans="1:18" ht="13.5" thickBot="1">
      <c r="A9" s="20">
        <v>6</v>
      </c>
      <c r="B9" s="19" t="s">
        <v>19</v>
      </c>
      <c r="C9" s="20"/>
      <c r="D9" s="15"/>
      <c r="E9" s="20"/>
      <c r="F9" s="20"/>
      <c r="G9" s="15"/>
      <c r="H9" s="15"/>
      <c r="I9" s="15"/>
      <c r="J9" s="15"/>
      <c r="K9" s="15"/>
      <c r="L9" s="15"/>
      <c r="M9" s="106">
        <f t="shared" si="0"/>
        <v>0</v>
      </c>
      <c r="N9" s="108"/>
      <c r="O9" s="106">
        <f t="shared" si="1"/>
        <v>0</v>
      </c>
      <c r="P9" s="108"/>
      <c r="Q9" s="15">
        <v>150</v>
      </c>
      <c r="R9" s="20">
        <f t="shared" si="2"/>
        <v>0</v>
      </c>
    </row>
    <row r="10" spans="1:18" ht="13.5" thickBot="1">
      <c r="A10" s="20">
        <v>7</v>
      </c>
      <c r="B10" s="19" t="s">
        <v>20</v>
      </c>
      <c r="C10" s="20"/>
      <c r="D10" s="15"/>
      <c r="E10" s="20"/>
      <c r="F10" s="20"/>
      <c r="G10" s="15"/>
      <c r="H10" s="15"/>
      <c r="I10" s="15"/>
      <c r="J10" s="15"/>
      <c r="K10" s="15"/>
      <c r="L10" s="15"/>
      <c r="M10" s="106">
        <f t="shared" si="0"/>
        <v>0</v>
      </c>
      <c r="N10" s="108"/>
      <c r="O10" s="106">
        <f t="shared" si="1"/>
        <v>0</v>
      </c>
      <c r="P10" s="108"/>
      <c r="Q10" s="15">
        <v>200</v>
      </c>
      <c r="R10" s="20">
        <f t="shared" si="2"/>
        <v>0</v>
      </c>
    </row>
    <row r="11" spans="1:18" ht="13.5" thickBot="1">
      <c r="A11" s="20">
        <v>8</v>
      </c>
      <c r="B11" s="19" t="s">
        <v>21</v>
      </c>
      <c r="C11" s="20"/>
      <c r="D11" s="15"/>
      <c r="E11" s="20"/>
      <c r="F11" s="20"/>
      <c r="G11" s="15"/>
      <c r="H11" s="15"/>
      <c r="I11" s="15"/>
      <c r="J11" s="15"/>
      <c r="K11" s="15"/>
      <c r="L11" s="15"/>
      <c r="M11" s="106">
        <f t="shared" si="0"/>
        <v>0</v>
      </c>
      <c r="N11" s="108"/>
      <c r="O11" s="106">
        <f t="shared" si="1"/>
        <v>0</v>
      </c>
      <c r="P11" s="108"/>
      <c r="Q11" s="15">
        <v>130</v>
      </c>
      <c r="R11" s="20">
        <f t="shared" si="2"/>
        <v>0</v>
      </c>
    </row>
    <row r="12" spans="1:18" ht="13.5" thickBot="1">
      <c r="A12" s="20">
        <v>9</v>
      </c>
      <c r="B12" s="19" t="s">
        <v>22</v>
      </c>
      <c r="C12" s="20"/>
      <c r="D12" s="15"/>
      <c r="E12" s="20"/>
      <c r="F12" s="20"/>
      <c r="G12" s="15"/>
      <c r="H12" s="15"/>
      <c r="I12" s="15"/>
      <c r="J12" s="15"/>
      <c r="K12" s="15"/>
      <c r="L12" s="15"/>
      <c r="M12" s="106">
        <f t="shared" si="0"/>
        <v>0</v>
      </c>
      <c r="N12" s="108"/>
      <c r="O12" s="106">
        <f t="shared" si="1"/>
        <v>0</v>
      </c>
      <c r="P12" s="108"/>
      <c r="Q12" s="15">
        <v>10</v>
      </c>
      <c r="R12" s="20">
        <f t="shared" si="2"/>
        <v>0</v>
      </c>
    </row>
    <row r="13" spans="1:18" ht="13.5" thickBot="1">
      <c r="A13" s="20">
        <v>10</v>
      </c>
      <c r="B13" s="19" t="s">
        <v>23</v>
      </c>
      <c r="C13" s="20"/>
      <c r="D13" s="15"/>
      <c r="E13" s="20"/>
      <c r="F13" s="20"/>
      <c r="G13" s="15"/>
      <c r="H13" s="15"/>
      <c r="I13" s="15"/>
      <c r="J13" s="15"/>
      <c r="K13" s="15"/>
      <c r="L13" s="15"/>
      <c r="M13" s="106">
        <f t="shared" si="0"/>
        <v>0</v>
      </c>
      <c r="N13" s="108"/>
      <c r="O13" s="106">
        <f t="shared" si="1"/>
        <v>0</v>
      </c>
      <c r="P13" s="108"/>
      <c r="Q13" s="15">
        <v>7</v>
      </c>
      <c r="R13" s="20">
        <f t="shared" si="2"/>
        <v>0</v>
      </c>
    </row>
    <row r="14" spans="1:18" ht="13.5" thickBot="1">
      <c r="A14" s="20">
        <v>11</v>
      </c>
      <c r="B14" s="19" t="s">
        <v>24</v>
      </c>
      <c r="C14" s="20"/>
      <c r="D14" s="15"/>
      <c r="E14" s="20"/>
      <c r="F14" s="20"/>
      <c r="G14" s="15"/>
      <c r="H14" s="15"/>
      <c r="I14" s="15"/>
      <c r="J14" s="15"/>
      <c r="K14" s="15"/>
      <c r="L14" s="15"/>
      <c r="M14" s="106">
        <f t="shared" si="0"/>
        <v>0</v>
      </c>
      <c r="N14" s="108"/>
      <c r="O14" s="106">
        <f t="shared" si="1"/>
        <v>0</v>
      </c>
      <c r="P14" s="108"/>
      <c r="Q14" s="15">
        <v>50</v>
      </c>
      <c r="R14" s="20">
        <f t="shared" si="2"/>
        <v>0</v>
      </c>
    </row>
    <row r="15" spans="1:18" ht="13.5" thickBot="1">
      <c r="A15" s="20">
        <v>12</v>
      </c>
      <c r="B15" s="19" t="s">
        <v>25</v>
      </c>
      <c r="C15" s="20"/>
      <c r="D15" s="15"/>
      <c r="E15" s="20"/>
      <c r="F15" s="20"/>
      <c r="G15" s="15"/>
      <c r="H15" s="15"/>
      <c r="I15" s="15"/>
      <c r="J15" s="15"/>
      <c r="K15" s="15"/>
      <c r="L15" s="15"/>
      <c r="M15" s="106">
        <f t="shared" si="0"/>
        <v>0</v>
      </c>
      <c r="N15" s="108"/>
      <c r="O15" s="106">
        <f t="shared" si="1"/>
        <v>0</v>
      </c>
      <c r="P15" s="108"/>
      <c r="Q15" s="15">
        <v>17</v>
      </c>
      <c r="R15" s="20">
        <f t="shared" si="2"/>
        <v>0</v>
      </c>
    </row>
    <row r="16" spans="1:18" ht="13.5" thickBot="1">
      <c r="A16" s="20">
        <v>13</v>
      </c>
      <c r="B16" s="19" t="s">
        <v>26</v>
      </c>
      <c r="C16" s="20"/>
      <c r="D16" s="15"/>
      <c r="E16" s="20"/>
      <c r="F16" s="20"/>
      <c r="G16" s="15"/>
      <c r="H16" s="15"/>
      <c r="I16" s="15"/>
      <c r="J16" s="15"/>
      <c r="K16" s="15"/>
      <c r="L16" s="15"/>
      <c r="M16" s="106">
        <f t="shared" si="0"/>
        <v>0</v>
      </c>
      <c r="N16" s="108"/>
      <c r="O16" s="106">
        <f t="shared" si="1"/>
        <v>0</v>
      </c>
      <c r="P16" s="108"/>
      <c r="Q16" s="15">
        <v>6</v>
      </c>
      <c r="R16" s="20">
        <f t="shared" si="2"/>
        <v>0</v>
      </c>
    </row>
    <row r="17" spans="1:18" ht="13.5" thickBot="1">
      <c r="A17" s="20">
        <v>14</v>
      </c>
      <c r="B17" s="19" t="s">
        <v>27</v>
      </c>
      <c r="C17" s="20"/>
      <c r="D17" s="15"/>
      <c r="E17" s="20"/>
      <c r="F17" s="20"/>
      <c r="G17" s="15"/>
      <c r="H17" s="15"/>
      <c r="I17" s="15"/>
      <c r="J17" s="15"/>
      <c r="K17" s="15"/>
      <c r="L17" s="15"/>
      <c r="M17" s="106">
        <f t="shared" si="0"/>
        <v>0</v>
      </c>
      <c r="N17" s="108"/>
      <c r="O17" s="106">
        <f t="shared" si="1"/>
        <v>0</v>
      </c>
      <c r="P17" s="108"/>
      <c r="Q17" s="15">
        <v>20</v>
      </c>
      <c r="R17" s="20">
        <f t="shared" si="2"/>
        <v>0</v>
      </c>
    </row>
    <row r="18" spans="1:18" ht="13.5" thickBot="1">
      <c r="A18" s="20">
        <v>15</v>
      </c>
      <c r="B18" s="19" t="s">
        <v>28</v>
      </c>
      <c r="C18" s="20"/>
      <c r="D18" s="15"/>
      <c r="E18" s="20"/>
      <c r="F18" s="20"/>
      <c r="G18" s="15"/>
      <c r="H18" s="15"/>
      <c r="I18" s="15"/>
      <c r="J18" s="15"/>
      <c r="K18" s="15"/>
      <c r="L18" s="15"/>
      <c r="M18" s="106">
        <f t="shared" si="0"/>
        <v>0</v>
      </c>
      <c r="N18" s="108"/>
      <c r="O18" s="106">
        <f t="shared" si="1"/>
        <v>0</v>
      </c>
      <c r="P18" s="108"/>
      <c r="Q18" s="15">
        <v>600</v>
      </c>
      <c r="R18" s="20">
        <f t="shared" si="2"/>
        <v>0</v>
      </c>
    </row>
    <row r="19" spans="1:18" ht="13.5" thickBot="1">
      <c r="A19" s="20">
        <v>16</v>
      </c>
      <c r="B19" s="19" t="s">
        <v>29</v>
      </c>
      <c r="C19" s="20"/>
      <c r="D19" s="15"/>
      <c r="E19" s="20"/>
      <c r="F19" s="20"/>
      <c r="G19" s="15"/>
      <c r="H19" s="15"/>
      <c r="I19" s="15"/>
      <c r="J19" s="15"/>
      <c r="K19" s="15"/>
      <c r="L19" s="15"/>
      <c r="M19" s="106">
        <f t="shared" si="0"/>
        <v>0</v>
      </c>
      <c r="N19" s="108"/>
      <c r="O19" s="106">
        <f t="shared" si="1"/>
        <v>0</v>
      </c>
      <c r="P19" s="108"/>
      <c r="Q19" s="15">
        <v>50</v>
      </c>
      <c r="R19" s="20">
        <f t="shared" si="2"/>
        <v>0</v>
      </c>
    </row>
    <row r="20" spans="1:18" ht="13.5" thickBot="1">
      <c r="A20" s="20">
        <v>17</v>
      </c>
      <c r="B20" s="19" t="s">
        <v>30</v>
      </c>
      <c r="C20" s="20"/>
      <c r="D20" s="15"/>
      <c r="E20" s="20"/>
      <c r="F20" s="20"/>
      <c r="G20" s="15"/>
      <c r="H20" s="15"/>
      <c r="I20" s="15"/>
      <c r="J20" s="15"/>
      <c r="K20" s="15"/>
      <c r="L20" s="15"/>
      <c r="M20" s="106">
        <f t="shared" si="0"/>
        <v>0</v>
      </c>
      <c r="N20" s="108"/>
      <c r="O20" s="106">
        <f t="shared" si="1"/>
        <v>0</v>
      </c>
      <c r="P20" s="108"/>
      <c r="Q20" s="15">
        <v>85</v>
      </c>
      <c r="R20" s="20">
        <f t="shared" si="2"/>
        <v>0</v>
      </c>
    </row>
    <row r="21" spans="1:18" ht="13.5" thickBot="1">
      <c r="A21" s="20">
        <v>18</v>
      </c>
      <c r="B21" s="19" t="s">
        <v>31</v>
      </c>
      <c r="C21" s="20"/>
      <c r="D21" s="15"/>
      <c r="E21" s="20"/>
      <c r="F21" s="20"/>
      <c r="G21" s="15"/>
      <c r="H21" s="15"/>
      <c r="I21" s="15"/>
      <c r="J21" s="15"/>
      <c r="K21" s="15"/>
      <c r="L21" s="15"/>
      <c r="M21" s="106">
        <f t="shared" si="0"/>
        <v>0</v>
      </c>
      <c r="N21" s="108"/>
      <c r="O21" s="106">
        <f t="shared" si="1"/>
        <v>0</v>
      </c>
      <c r="P21" s="108"/>
      <c r="Q21" s="15">
        <v>25</v>
      </c>
      <c r="R21" s="20">
        <f t="shared" si="2"/>
        <v>0</v>
      </c>
    </row>
    <row r="22" spans="1:18" ht="13.5" thickBot="1">
      <c r="A22" s="20">
        <v>19</v>
      </c>
      <c r="B22" s="19" t="s">
        <v>32</v>
      </c>
      <c r="C22" s="20"/>
      <c r="D22" s="15"/>
      <c r="E22" s="20"/>
      <c r="F22" s="20"/>
      <c r="G22" s="15"/>
      <c r="H22" s="15"/>
      <c r="I22" s="15"/>
      <c r="J22" s="15"/>
      <c r="K22" s="15"/>
      <c r="L22" s="15"/>
      <c r="M22" s="106">
        <f t="shared" si="0"/>
        <v>0</v>
      </c>
      <c r="N22" s="108"/>
      <c r="O22" s="106">
        <f t="shared" si="1"/>
        <v>0</v>
      </c>
      <c r="P22" s="108"/>
      <c r="Q22" s="15">
        <v>5</v>
      </c>
      <c r="R22" s="20">
        <f t="shared" si="2"/>
        <v>0</v>
      </c>
    </row>
    <row r="23" spans="1:18" ht="13.5" thickBot="1">
      <c r="A23" s="20">
        <v>20</v>
      </c>
      <c r="B23" s="19" t="s">
        <v>33</v>
      </c>
      <c r="C23" s="20"/>
      <c r="D23" s="15"/>
      <c r="E23" s="20"/>
      <c r="F23" s="20"/>
      <c r="G23" s="15"/>
      <c r="H23" s="15"/>
      <c r="I23" s="15"/>
      <c r="J23" s="15"/>
      <c r="K23" s="15"/>
      <c r="L23" s="15"/>
      <c r="M23" s="106">
        <f t="shared" si="0"/>
        <v>0</v>
      </c>
      <c r="N23" s="108"/>
      <c r="O23" s="106">
        <f t="shared" si="1"/>
        <v>0</v>
      </c>
      <c r="P23" s="108"/>
      <c r="Q23" s="15">
        <v>3</v>
      </c>
      <c r="R23" s="20">
        <f t="shared" si="2"/>
        <v>0</v>
      </c>
    </row>
    <row r="24" spans="1:18" ht="13.5" thickBot="1">
      <c r="A24" s="20">
        <v>21</v>
      </c>
      <c r="B24" s="19" t="s">
        <v>34</v>
      </c>
      <c r="C24" s="20"/>
      <c r="D24" s="15"/>
      <c r="E24" s="20"/>
      <c r="F24" s="20"/>
      <c r="G24" s="15"/>
      <c r="H24" s="15"/>
      <c r="I24" s="15"/>
      <c r="J24" s="15"/>
      <c r="K24" s="15"/>
      <c r="L24" s="15"/>
      <c r="M24" s="106">
        <f t="shared" si="0"/>
        <v>0</v>
      </c>
      <c r="N24" s="108"/>
      <c r="O24" s="106">
        <f t="shared" si="1"/>
        <v>0</v>
      </c>
      <c r="P24" s="108"/>
      <c r="Q24" s="15">
        <v>0.2</v>
      </c>
      <c r="R24" s="20">
        <f t="shared" si="2"/>
        <v>0</v>
      </c>
    </row>
    <row r="25" spans="1:18" ht="13.5" thickBot="1">
      <c r="A25" s="20">
        <v>22</v>
      </c>
      <c r="B25" s="19" t="s">
        <v>35</v>
      </c>
      <c r="C25" s="20"/>
      <c r="D25" s="15"/>
      <c r="E25" s="20"/>
      <c r="F25" s="20"/>
      <c r="G25" s="15"/>
      <c r="H25" s="15"/>
      <c r="I25" s="15"/>
      <c r="J25" s="15"/>
      <c r="K25" s="15"/>
      <c r="L25" s="15"/>
      <c r="M25" s="106">
        <f t="shared" si="0"/>
        <v>0</v>
      </c>
      <c r="N25" s="108"/>
      <c r="O25" s="106">
        <f t="shared" si="1"/>
        <v>0</v>
      </c>
      <c r="P25" s="108"/>
      <c r="Q25" s="15">
        <v>1</v>
      </c>
      <c r="R25" s="20">
        <f t="shared" si="2"/>
        <v>0</v>
      </c>
    </row>
    <row r="26" spans="1:18" ht="13.5" thickBot="1">
      <c r="A26" s="20">
        <v>23</v>
      </c>
      <c r="B26" s="19" t="s">
        <v>36</v>
      </c>
      <c r="C26" s="20"/>
      <c r="D26" s="15"/>
      <c r="E26" s="20"/>
      <c r="F26" s="20"/>
      <c r="G26" s="15"/>
      <c r="H26" s="15"/>
      <c r="I26" s="15"/>
      <c r="J26" s="15"/>
      <c r="K26" s="15"/>
      <c r="L26" s="15"/>
      <c r="M26" s="106">
        <f t="shared" si="0"/>
        <v>0</v>
      </c>
      <c r="N26" s="108"/>
      <c r="O26" s="106">
        <f t="shared" si="1"/>
        <v>0</v>
      </c>
      <c r="P26" s="108"/>
      <c r="Q26" s="15">
        <v>2</v>
      </c>
      <c r="R26" s="20">
        <f t="shared" si="2"/>
        <v>0</v>
      </c>
    </row>
    <row r="27" spans="1:18" ht="13.5" thickBot="1">
      <c r="A27" s="17">
        <v>24</v>
      </c>
      <c r="B27" s="18" t="s">
        <v>37</v>
      </c>
      <c r="C27" s="17"/>
      <c r="D27" s="24"/>
      <c r="E27" s="17"/>
      <c r="F27" s="17"/>
      <c r="G27" s="23"/>
      <c r="H27" s="23"/>
      <c r="I27" s="23"/>
      <c r="J27" s="23"/>
      <c r="K27" s="23"/>
      <c r="L27" s="23"/>
      <c r="M27" s="106">
        <f t="shared" si="0"/>
        <v>0</v>
      </c>
      <c r="N27" s="108"/>
      <c r="O27" s="106">
        <f t="shared" si="1"/>
        <v>0</v>
      </c>
      <c r="P27" s="108"/>
      <c r="Q27" s="23">
        <v>1</v>
      </c>
      <c r="R27" s="20">
        <f t="shared" si="2"/>
        <v>0</v>
      </c>
    </row>
    <row r="29" ht="13.5" thickBot="1"/>
    <row r="30" spans="1:26" ht="12.75">
      <c r="A30" s="109" t="s">
        <v>8</v>
      </c>
      <c r="B30" s="111" t="s">
        <v>4</v>
      </c>
      <c r="C30" s="113" t="s">
        <v>7</v>
      </c>
      <c r="D30" s="115" t="s">
        <v>3</v>
      </c>
      <c r="E30" s="115" t="s">
        <v>16</v>
      </c>
      <c r="F30" s="115" t="s">
        <v>17</v>
      </c>
      <c r="G30" s="115" t="s">
        <v>39</v>
      </c>
      <c r="H30" s="117" t="s">
        <v>19</v>
      </c>
      <c r="I30" s="117" t="s">
        <v>20</v>
      </c>
      <c r="J30" s="117" t="s">
        <v>21</v>
      </c>
      <c r="K30" s="117" t="s">
        <v>22</v>
      </c>
      <c r="L30" s="117" t="s">
        <v>23</v>
      </c>
      <c r="M30" s="117" t="s">
        <v>24</v>
      </c>
      <c r="N30" s="117" t="s">
        <v>25</v>
      </c>
      <c r="O30" s="117" t="s">
        <v>26</v>
      </c>
      <c r="P30" s="117" t="s">
        <v>27</v>
      </c>
      <c r="Q30" s="117" t="s">
        <v>28</v>
      </c>
      <c r="R30" s="117" t="s">
        <v>29</v>
      </c>
      <c r="S30" s="117" t="s">
        <v>30</v>
      </c>
      <c r="T30" s="117" t="s">
        <v>31</v>
      </c>
      <c r="U30" s="117" t="s">
        <v>32</v>
      </c>
      <c r="V30" s="117" t="s">
        <v>33</v>
      </c>
      <c r="W30" s="117" t="s">
        <v>40</v>
      </c>
      <c r="X30" s="117" t="s">
        <v>41</v>
      </c>
      <c r="Y30" s="117" t="s">
        <v>36</v>
      </c>
      <c r="Z30" s="117" t="s">
        <v>37</v>
      </c>
    </row>
    <row r="31" spans="1:26" ht="13.5" thickBot="1">
      <c r="A31" s="110"/>
      <c r="B31" s="112"/>
      <c r="C31" s="114"/>
      <c r="D31" s="116"/>
      <c r="E31" s="116"/>
      <c r="F31" s="116"/>
      <c r="G31" s="116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6" ht="33.75" thickBot="1">
      <c r="A32" s="3">
        <v>1</v>
      </c>
      <c r="B32" s="4">
        <v>2</v>
      </c>
      <c r="C32" s="5">
        <v>3</v>
      </c>
      <c r="D32" s="6">
        <v>4</v>
      </c>
      <c r="E32" s="4">
        <v>5</v>
      </c>
      <c r="F32" s="4">
        <v>6</v>
      </c>
      <c r="G32" s="4">
        <v>7</v>
      </c>
      <c r="H32" s="5" t="s">
        <v>42</v>
      </c>
      <c r="I32" s="6">
        <v>9</v>
      </c>
      <c r="J32" s="4">
        <v>10</v>
      </c>
      <c r="K32" s="4">
        <v>11</v>
      </c>
      <c r="L32" s="4">
        <v>12</v>
      </c>
      <c r="M32" s="4">
        <v>13</v>
      </c>
      <c r="N32" s="25">
        <v>14</v>
      </c>
      <c r="O32" s="4">
        <v>15</v>
      </c>
      <c r="P32" s="25">
        <v>16</v>
      </c>
      <c r="Q32" s="4">
        <v>17</v>
      </c>
      <c r="R32" s="25">
        <v>18</v>
      </c>
      <c r="S32" s="4">
        <v>19</v>
      </c>
      <c r="T32" s="25">
        <v>20</v>
      </c>
      <c r="U32" s="4">
        <v>21</v>
      </c>
      <c r="V32" s="25">
        <v>22</v>
      </c>
      <c r="W32" s="4">
        <v>23</v>
      </c>
      <c r="X32" s="25">
        <v>24</v>
      </c>
      <c r="Y32" s="4">
        <v>25</v>
      </c>
      <c r="Z32" s="26">
        <v>26</v>
      </c>
    </row>
  </sheetData>
  <sheetProtection/>
  <mergeCells count="76">
    <mergeCell ref="S30:S31"/>
    <mergeCell ref="T30:T31"/>
    <mergeCell ref="Y30:Y31"/>
    <mergeCell ref="Z30:Z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M24:N24"/>
    <mergeCell ref="O24:P24"/>
    <mergeCell ref="M27:N27"/>
    <mergeCell ref="O27:P27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M12:N12"/>
    <mergeCell ref="O12:P12"/>
    <mergeCell ref="M13:N13"/>
    <mergeCell ref="O13:P13"/>
    <mergeCell ref="M14:N14"/>
    <mergeCell ref="O14:P14"/>
    <mergeCell ref="M9:N9"/>
    <mergeCell ref="O9:P9"/>
    <mergeCell ref="M10:N10"/>
    <mergeCell ref="O10:P10"/>
    <mergeCell ref="M11:N11"/>
    <mergeCell ref="O11:P11"/>
    <mergeCell ref="M6:N6"/>
    <mergeCell ref="O6:P6"/>
    <mergeCell ref="M7:N7"/>
    <mergeCell ref="O7:P7"/>
    <mergeCell ref="M8:N8"/>
    <mergeCell ref="O8:P8"/>
    <mergeCell ref="A1:R1"/>
    <mergeCell ref="A2:R2"/>
    <mergeCell ref="M4:N4"/>
    <mergeCell ref="O4:P4"/>
    <mergeCell ref="M5:N5"/>
    <mergeCell ref="O5:P5"/>
  </mergeCells>
  <printOptions/>
  <pageMargins left="0.75" right="0.75" top="1" bottom="1" header="0.5" footer="0.5"/>
  <pageSetup horizontalDpi="600" verticalDpi="600" orientation="portrait" paperSize="9" scale="21" r:id="rId1"/>
  <colBreaks count="1" manualBreakCount="1">
    <brk id="18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383"/>
  <sheetViews>
    <sheetView tabSelected="1" view="pageBreakPreview" zoomScale="40" zoomScaleNormal="55" zoomScaleSheetLayoutView="40" workbookViewId="0" topLeftCell="A1">
      <pane ySplit="6" topLeftCell="A331" activePane="bottomLeft" state="frozen"/>
      <selection pane="topLeft" activeCell="A1" sqref="A1"/>
      <selection pane="bottomLeft" activeCell="M358" sqref="M358"/>
    </sheetView>
  </sheetViews>
  <sheetFormatPr defaultColWidth="9.140625" defaultRowHeight="12.75"/>
  <cols>
    <col min="1" max="1" width="18.00390625" style="9" customWidth="1"/>
    <col min="2" max="2" width="34.140625" style="9" customWidth="1"/>
    <col min="3" max="3" width="120.57421875" style="2" customWidth="1"/>
    <col min="4" max="4" width="29.00390625" style="27" customWidth="1"/>
    <col min="5" max="5" width="23.57421875" style="2" customWidth="1"/>
    <col min="6" max="6" width="20.7109375" style="2" customWidth="1"/>
    <col min="7" max="7" width="23.421875" style="2" customWidth="1"/>
    <col min="8" max="8" width="35.28125" style="2" customWidth="1"/>
    <col min="9" max="9" width="36.8515625" style="2" customWidth="1"/>
    <col min="10" max="10" width="9.421875" style="2" customWidth="1"/>
    <col min="11" max="12" width="19.8515625" style="2" bestFit="1" customWidth="1"/>
    <col min="13" max="16384" width="9.140625" style="2" customWidth="1"/>
  </cols>
  <sheetData>
    <row r="1" spans="1:9" ht="33.75" thickBot="1">
      <c r="A1" s="162" t="s">
        <v>53</v>
      </c>
      <c r="B1" s="163"/>
      <c r="C1" s="163"/>
      <c r="D1" s="163"/>
      <c r="E1" s="163"/>
      <c r="F1" s="163"/>
      <c r="G1" s="163"/>
      <c r="H1" s="163"/>
      <c r="I1" s="164"/>
    </row>
    <row r="2" spans="1:9" ht="33.75" customHeight="1" thickBot="1">
      <c r="A2" s="162" t="s">
        <v>136</v>
      </c>
      <c r="B2" s="173"/>
      <c r="C2" s="173"/>
      <c r="D2" s="173"/>
      <c r="E2" s="173"/>
      <c r="F2" s="173"/>
      <c r="G2" s="173"/>
      <c r="H2" s="173"/>
      <c r="I2" s="174"/>
    </row>
    <row r="3" spans="1:9" ht="33.75" thickBot="1">
      <c r="A3" s="139"/>
      <c r="B3" s="140"/>
      <c r="C3" s="140"/>
      <c r="D3" s="140"/>
      <c r="E3" s="140"/>
      <c r="F3" s="140"/>
      <c r="G3" s="140"/>
      <c r="H3" s="140"/>
      <c r="I3" s="141"/>
    </row>
    <row r="4" spans="1:9" ht="33.75" customHeight="1" thickBot="1">
      <c r="A4" s="142" t="s">
        <v>8</v>
      </c>
      <c r="B4" s="142" t="s">
        <v>48</v>
      </c>
      <c r="C4" s="119" t="s">
        <v>4</v>
      </c>
      <c r="D4" s="156" t="s">
        <v>162</v>
      </c>
      <c r="E4" s="139" t="s">
        <v>5</v>
      </c>
      <c r="F4" s="140"/>
      <c r="G4" s="141"/>
      <c r="H4" s="119" t="s">
        <v>6</v>
      </c>
      <c r="I4" s="119" t="s">
        <v>49</v>
      </c>
    </row>
    <row r="5" spans="1:9" ht="36" customHeight="1" thickBot="1">
      <c r="A5" s="155"/>
      <c r="B5" s="143"/>
      <c r="C5" s="149"/>
      <c r="D5" s="157"/>
      <c r="E5" s="61" t="s">
        <v>0</v>
      </c>
      <c r="F5" s="61" t="s">
        <v>1</v>
      </c>
      <c r="G5" s="61" t="s">
        <v>2</v>
      </c>
      <c r="H5" s="149"/>
      <c r="I5" s="120"/>
    </row>
    <row r="6" spans="1:9" s="7" customFormat="1" ht="33.75" thickBot="1">
      <c r="A6" s="62">
        <v>1</v>
      </c>
      <c r="B6" s="62">
        <v>2</v>
      </c>
      <c r="C6" s="63">
        <v>3</v>
      </c>
      <c r="D6" s="64" t="s">
        <v>68</v>
      </c>
      <c r="E6" s="63">
        <v>5</v>
      </c>
      <c r="F6" s="63">
        <v>6</v>
      </c>
      <c r="G6" s="63">
        <v>7</v>
      </c>
      <c r="H6" s="63">
        <v>8</v>
      </c>
      <c r="I6" s="65">
        <v>10</v>
      </c>
    </row>
    <row r="7" spans="1:9" ht="33.75" customHeight="1" thickBot="1">
      <c r="A7" s="121" t="s">
        <v>50</v>
      </c>
      <c r="B7" s="122"/>
      <c r="C7" s="122"/>
      <c r="D7" s="122"/>
      <c r="E7" s="122"/>
      <c r="F7" s="122"/>
      <c r="G7" s="122"/>
      <c r="H7" s="122"/>
      <c r="I7" s="123"/>
    </row>
    <row r="8" spans="1:9" ht="33.75" customHeight="1" thickBot="1">
      <c r="A8" s="121" t="s">
        <v>51</v>
      </c>
      <c r="B8" s="127"/>
      <c r="C8" s="127"/>
      <c r="D8" s="127"/>
      <c r="E8" s="127"/>
      <c r="F8" s="127"/>
      <c r="G8" s="127"/>
      <c r="H8" s="127"/>
      <c r="I8" s="128"/>
    </row>
    <row r="9" spans="1:9" ht="33.75" thickBot="1">
      <c r="A9" s="62">
        <v>1</v>
      </c>
      <c r="B9" s="62"/>
      <c r="C9" s="66" t="s">
        <v>145</v>
      </c>
      <c r="D9" s="62">
        <v>190</v>
      </c>
      <c r="E9" s="61">
        <v>4.36</v>
      </c>
      <c r="F9" s="61">
        <v>6.29</v>
      </c>
      <c r="G9" s="61">
        <v>24.83</v>
      </c>
      <c r="H9" s="61">
        <v>183</v>
      </c>
      <c r="I9" s="62">
        <v>282</v>
      </c>
    </row>
    <row r="10" spans="1:9" ht="33.75" thickBot="1">
      <c r="A10" s="62">
        <v>2</v>
      </c>
      <c r="B10" s="62"/>
      <c r="C10" s="67" t="s">
        <v>43</v>
      </c>
      <c r="D10" s="63">
        <v>180</v>
      </c>
      <c r="E10" s="61">
        <v>1.66</v>
      </c>
      <c r="F10" s="61">
        <v>3.04</v>
      </c>
      <c r="G10" s="61">
        <v>14.44</v>
      </c>
      <c r="H10" s="61">
        <v>93</v>
      </c>
      <c r="I10" s="68">
        <v>514</v>
      </c>
    </row>
    <row r="11" spans="1:9" ht="33">
      <c r="A11" s="55">
        <v>3</v>
      </c>
      <c r="B11" s="55"/>
      <c r="C11" s="70" t="s">
        <v>78</v>
      </c>
      <c r="D11" s="57" t="s">
        <v>79</v>
      </c>
      <c r="E11" s="56">
        <v>1.96</v>
      </c>
      <c r="F11" s="56">
        <v>4.37</v>
      </c>
      <c r="G11" s="56">
        <v>12.51</v>
      </c>
      <c r="H11" s="56">
        <v>98</v>
      </c>
      <c r="I11" s="55">
        <v>107</v>
      </c>
    </row>
    <row r="12" spans="1:9" ht="33">
      <c r="A12" s="124" t="s">
        <v>147</v>
      </c>
      <c r="B12" s="125"/>
      <c r="C12" s="72"/>
      <c r="D12" s="73" t="s">
        <v>146</v>
      </c>
      <c r="E12" s="80">
        <f>E9+E10+E11</f>
        <v>7.98</v>
      </c>
      <c r="F12" s="80">
        <f>F9+F10+F11</f>
        <v>13.7</v>
      </c>
      <c r="G12" s="80">
        <f>G9+G10+G11</f>
        <v>51.779999999999994</v>
      </c>
      <c r="H12" s="80">
        <f>H9+H10+H11</f>
        <v>374</v>
      </c>
      <c r="I12" s="71"/>
    </row>
    <row r="13" spans="1:9" ht="33.75" customHeight="1" thickBot="1">
      <c r="A13" s="133" t="s">
        <v>132</v>
      </c>
      <c r="B13" s="134"/>
      <c r="C13" s="134"/>
      <c r="D13" s="134"/>
      <c r="E13" s="134"/>
      <c r="F13" s="134"/>
      <c r="G13" s="134"/>
      <c r="H13" s="134"/>
      <c r="I13" s="135"/>
    </row>
    <row r="14" spans="1:9" ht="66">
      <c r="A14" s="77">
        <v>4</v>
      </c>
      <c r="B14" s="77"/>
      <c r="C14" s="78" t="s">
        <v>72</v>
      </c>
      <c r="D14" s="57" t="s">
        <v>194</v>
      </c>
      <c r="E14" s="56">
        <v>0.44</v>
      </c>
      <c r="F14" s="56">
        <v>0.44</v>
      </c>
      <c r="G14" s="56">
        <v>11.44</v>
      </c>
      <c r="H14" s="56">
        <v>49.5</v>
      </c>
      <c r="I14" s="55">
        <v>126</v>
      </c>
    </row>
    <row r="15" spans="1:9" ht="33">
      <c r="A15" s="129" t="s">
        <v>148</v>
      </c>
      <c r="B15" s="130"/>
      <c r="C15" s="72"/>
      <c r="D15" s="73" t="s">
        <v>194</v>
      </c>
      <c r="E15" s="80">
        <f>E14</f>
        <v>0.44</v>
      </c>
      <c r="F15" s="80">
        <f>F14</f>
        <v>0.44</v>
      </c>
      <c r="G15" s="80">
        <f>G14</f>
        <v>11.44</v>
      </c>
      <c r="H15" s="80">
        <f>H14</f>
        <v>49.5</v>
      </c>
      <c r="I15" s="71"/>
    </row>
    <row r="16" spans="1:9" ht="33.75" customHeight="1" thickBot="1">
      <c r="A16" s="133" t="s">
        <v>133</v>
      </c>
      <c r="B16" s="159"/>
      <c r="C16" s="159"/>
      <c r="D16" s="159"/>
      <c r="E16" s="159"/>
      <c r="F16" s="159"/>
      <c r="G16" s="159"/>
      <c r="H16" s="159"/>
      <c r="I16" s="160"/>
    </row>
    <row r="17" spans="1:9" ht="34.5" customHeight="1" thickBot="1">
      <c r="A17" s="62">
        <v>5</v>
      </c>
      <c r="B17" s="62"/>
      <c r="C17" s="79" t="s">
        <v>149</v>
      </c>
      <c r="D17" s="63">
        <v>50</v>
      </c>
      <c r="E17" s="61">
        <v>1.3</v>
      </c>
      <c r="F17" s="61">
        <v>3.07</v>
      </c>
      <c r="G17" s="61">
        <v>3.35</v>
      </c>
      <c r="H17" s="61">
        <v>46</v>
      </c>
      <c r="I17" s="68">
        <v>68</v>
      </c>
    </row>
    <row r="18" spans="1:9" ht="67.5" customHeight="1" thickBot="1">
      <c r="A18" s="62">
        <v>6</v>
      </c>
      <c r="B18" s="62"/>
      <c r="C18" s="79" t="s">
        <v>73</v>
      </c>
      <c r="D18" s="64" t="s">
        <v>96</v>
      </c>
      <c r="E18" s="61">
        <v>2.21</v>
      </c>
      <c r="F18" s="61">
        <v>3.15</v>
      </c>
      <c r="G18" s="61">
        <v>5.85</v>
      </c>
      <c r="H18" s="61">
        <v>64</v>
      </c>
      <c r="I18" s="62">
        <v>156</v>
      </c>
    </row>
    <row r="19" spans="1:9" ht="38.25" customHeight="1" thickBot="1">
      <c r="A19" s="62">
        <v>7</v>
      </c>
      <c r="B19" s="62"/>
      <c r="C19" s="76" t="s">
        <v>150</v>
      </c>
      <c r="D19" s="64" t="s">
        <v>151</v>
      </c>
      <c r="E19" s="61">
        <v>16.97</v>
      </c>
      <c r="F19" s="61">
        <v>17.72</v>
      </c>
      <c r="G19" s="61">
        <v>36.6</v>
      </c>
      <c r="H19" s="61">
        <v>376</v>
      </c>
      <c r="I19" s="62">
        <v>380</v>
      </c>
    </row>
    <row r="20" spans="1:9" ht="33.75" thickBot="1">
      <c r="A20" s="62">
        <v>8</v>
      </c>
      <c r="B20" s="31"/>
      <c r="C20" s="76" t="s">
        <v>104</v>
      </c>
      <c r="D20" s="63">
        <v>180</v>
      </c>
      <c r="E20" s="61">
        <v>0.66</v>
      </c>
      <c r="F20" s="61">
        <v>0.27</v>
      </c>
      <c r="G20" s="61">
        <v>18.36</v>
      </c>
      <c r="H20" s="61">
        <v>89</v>
      </c>
      <c r="I20" s="62">
        <v>533</v>
      </c>
    </row>
    <row r="21" spans="1:9" ht="33.75" thickBot="1">
      <c r="A21" s="62">
        <v>9</v>
      </c>
      <c r="B21" s="62"/>
      <c r="C21" s="66" t="s">
        <v>7</v>
      </c>
      <c r="D21" s="63">
        <v>15</v>
      </c>
      <c r="E21" s="61">
        <v>1.14</v>
      </c>
      <c r="F21" s="61">
        <v>0.12</v>
      </c>
      <c r="G21" s="61">
        <v>7.38</v>
      </c>
      <c r="H21" s="61">
        <v>35.25</v>
      </c>
      <c r="I21" s="62">
        <v>122</v>
      </c>
    </row>
    <row r="22" spans="1:9" ht="33.75" thickBot="1">
      <c r="A22" s="62">
        <v>10</v>
      </c>
      <c r="B22" s="62"/>
      <c r="C22" s="66" t="s">
        <v>3</v>
      </c>
      <c r="D22" s="63">
        <v>35</v>
      </c>
      <c r="E22" s="61">
        <v>2.31</v>
      </c>
      <c r="F22" s="61">
        <v>0.42</v>
      </c>
      <c r="G22" s="61">
        <v>11.69</v>
      </c>
      <c r="H22" s="61">
        <v>60.9</v>
      </c>
      <c r="I22" s="62">
        <v>123</v>
      </c>
    </row>
    <row r="23" spans="1:9" ht="33.75" thickBot="1">
      <c r="A23" s="131" t="s">
        <v>152</v>
      </c>
      <c r="B23" s="132"/>
      <c r="C23" s="66"/>
      <c r="D23" s="63">
        <v>667</v>
      </c>
      <c r="E23" s="81">
        <f>E17+E18+E19+E20+E21+E22</f>
        <v>24.589999999999996</v>
      </c>
      <c r="F23" s="81">
        <f>F17+F18+F19+F20+F21+F22</f>
        <v>24.75</v>
      </c>
      <c r="G23" s="81">
        <f>G17+G18+G19+G20+G21+G22</f>
        <v>83.22999999999999</v>
      </c>
      <c r="H23" s="81">
        <f>H17+H18+H19+H20+H21+H22</f>
        <v>671.15</v>
      </c>
      <c r="I23" s="31"/>
    </row>
    <row r="24" spans="1:9" ht="33.75" customHeight="1" thickBot="1">
      <c r="A24" s="121" t="s">
        <v>134</v>
      </c>
      <c r="B24" s="171"/>
      <c r="C24" s="171"/>
      <c r="D24" s="171"/>
      <c r="E24" s="171"/>
      <c r="F24" s="171"/>
      <c r="G24" s="171"/>
      <c r="H24" s="171"/>
      <c r="I24" s="172"/>
    </row>
    <row r="25" spans="1:9" ht="31.5" customHeight="1" thickBot="1">
      <c r="A25" s="62">
        <v>11</v>
      </c>
      <c r="B25" s="62"/>
      <c r="C25" s="66" t="s">
        <v>153</v>
      </c>
      <c r="D25" s="64" t="s">
        <v>114</v>
      </c>
      <c r="E25" s="61">
        <v>4.59</v>
      </c>
      <c r="F25" s="61">
        <v>6.38</v>
      </c>
      <c r="G25" s="61">
        <v>10.08</v>
      </c>
      <c r="H25" s="61">
        <v>120.12</v>
      </c>
      <c r="I25" s="62">
        <v>529</v>
      </c>
    </row>
    <row r="26" spans="1:9" ht="45.75" customHeight="1">
      <c r="A26" s="55">
        <v>12</v>
      </c>
      <c r="B26" s="71"/>
      <c r="C26" s="72" t="s">
        <v>101</v>
      </c>
      <c r="D26" s="73" t="s">
        <v>83</v>
      </c>
      <c r="E26" s="74">
        <v>3.32</v>
      </c>
      <c r="F26" s="74">
        <v>3.11</v>
      </c>
      <c r="G26" s="74">
        <v>19.96</v>
      </c>
      <c r="H26" s="74">
        <v>124</v>
      </c>
      <c r="I26" s="74" t="s">
        <v>102</v>
      </c>
    </row>
    <row r="27" spans="1:9" ht="42" customHeight="1">
      <c r="A27" s="124" t="s">
        <v>154</v>
      </c>
      <c r="B27" s="168"/>
      <c r="C27" s="72"/>
      <c r="D27" s="82">
        <f>D25+D26</f>
        <v>250</v>
      </c>
      <c r="E27" s="80">
        <f>E25+E26</f>
        <v>7.91</v>
      </c>
      <c r="F27" s="80">
        <f>F25+F26</f>
        <v>9.49</v>
      </c>
      <c r="G27" s="80">
        <f>G25+G26</f>
        <v>30.04</v>
      </c>
      <c r="H27" s="80">
        <f>H25+H26</f>
        <v>244.12</v>
      </c>
      <c r="I27" s="71"/>
    </row>
    <row r="28" spans="1:9" ht="34.5" customHeight="1" thickBot="1">
      <c r="A28" s="136" t="s">
        <v>135</v>
      </c>
      <c r="B28" s="137"/>
      <c r="C28" s="137"/>
      <c r="D28" s="137"/>
      <c r="E28" s="137"/>
      <c r="F28" s="137"/>
      <c r="G28" s="137"/>
      <c r="H28" s="137"/>
      <c r="I28" s="138"/>
    </row>
    <row r="29" spans="1:9" ht="33.75" thickBot="1">
      <c r="A29" s="62">
        <v>13</v>
      </c>
      <c r="B29" s="62"/>
      <c r="C29" s="76" t="s">
        <v>88</v>
      </c>
      <c r="D29" s="64" t="s">
        <v>83</v>
      </c>
      <c r="E29" s="61">
        <v>0.63</v>
      </c>
      <c r="F29" s="61">
        <v>5.05</v>
      </c>
      <c r="G29" s="61">
        <v>3.71</v>
      </c>
      <c r="H29" s="61">
        <v>64</v>
      </c>
      <c r="I29" s="62">
        <v>90</v>
      </c>
    </row>
    <row r="30" spans="1:9" ht="33" customHeight="1" thickBot="1">
      <c r="A30" s="75">
        <v>14</v>
      </c>
      <c r="B30" s="62"/>
      <c r="C30" s="76" t="s">
        <v>164</v>
      </c>
      <c r="D30" s="64" t="s">
        <v>165</v>
      </c>
      <c r="E30" s="61">
        <v>5.1</v>
      </c>
      <c r="F30" s="61">
        <v>4.6</v>
      </c>
      <c r="G30" s="61">
        <v>0.3</v>
      </c>
      <c r="H30" s="61">
        <v>63</v>
      </c>
      <c r="I30" s="62">
        <v>310</v>
      </c>
    </row>
    <row r="31" spans="1:9" ht="66.75" thickBot="1">
      <c r="A31" s="62">
        <v>15</v>
      </c>
      <c r="B31" s="75"/>
      <c r="C31" s="76" t="s">
        <v>167</v>
      </c>
      <c r="D31" s="64" t="s">
        <v>166</v>
      </c>
      <c r="E31" s="61">
        <v>18.3</v>
      </c>
      <c r="F31" s="61">
        <v>14.72</v>
      </c>
      <c r="G31" s="61">
        <v>47.2</v>
      </c>
      <c r="H31" s="61">
        <v>397</v>
      </c>
      <c r="I31" s="62" t="s">
        <v>231</v>
      </c>
    </row>
    <row r="32" spans="1:9" ht="33.75" thickBot="1">
      <c r="A32" s="62">
        <v>16</v>
      </c>
      <c r="B32" s="62"/>
      <c r="C32" s="66" t="s">
        <v>84</v>
      </c>
      <c r="D32" s="64" t="s">
        <v>44</v>
      </c>
      <c r="E32" s="61">
        <v>0</v>
      </c>
      <c r="F32" s="61">
        <v>0</v>
      </c>
      <c r="G32" s="61">
        <v>8.01</v>
      </c>
      <c r="H32" s="61">
        <v>30</v>
      </c>
      <c r="I32" s="62" t="s">
        <v>87</v>
      </c>
    </row>
    <row r="33" spans="1:9" ht="38.25" customHeight="1" thickBot="1">
      <c r="A33" s="62">
        <v>17</v>
      </c>
      <c r="B33" s="62"/>
      <c r="C33" s="67" t="s">
        <v>7</v>
      </c>
      <c r="D33" s="63">
        <v>20</v>
      </c>
      <c r="E33" s="61">
        <v>3.52</v>
      </c>
      <c r="F33" s="61">
        <v>0.16</v>
      </c>
      <c r="G33" s="61">
        <v>9.84</v>
      </c>
      <c r="H33" s="61">
        <v>47</v>
      </c>
      <c r="I33" s="62">
        <v>122</v>
      </c>
    </row>
    <row r="34" spans="1:9" ht="38.25" customHeight="1" thickBot="1">
      <c r="A34" s="131" t="s">
        <v>157</v>
      </c>
      <c r="B34" s="132"/>
      <c r="C34" s="67"/>
      <c r="D34" s="63">
        <v>470</v>
      </c>
      <c r="E34" s="81">
        <f>E29+E30+E31+E32+E33</f>
        <v>27.55</v>
      </c>
      <c r="F34" s="81">
        <f>F29+F30+F31+F32+F33</f>
        <v>24.529999999999998</v>
      </c>
      <c r="G34" s="81">
        <f>G29+G30+G31+G32+G33</f>
        <v>69.06</v>
      </c>
      <c r="H34" s="81">
        <f>H29+H30+H31+H32+H33</f>
        <v>601</v>
      </c>
      <c r="I34" s="62"/>
    </row>
    <row r="35" spans="1:9" ht="37.5" customHeight="1" thickBot="1">
      <c r="A35" s="31"/>
      <c r="B35" s="31"/>
      <c r="C35" s="67"/>
      <c r="D35" s="64"/>
      <c r="E35" s="61" t="s">
        <v>0</v>
      </c>
      <c r="F35" s="61" t="s">
        <v>1</v>
      </c>
      <c r="G35" s="61" t="s">
        <v>2</v>
      </c>
      <c r="H35" s="61" t="s">
        <v>76</v>
      </c>
      <c r="I35" s="31"/>
    </row>
    <row r="36" spans="1:9" ht="33.75" thickBot="1">
      <c r="A36" s="31"/>
      <c r="B36" s="31"/>
      <c r="C36" s="66" t="s">
        <v>52</v>
      </c>
      <c r="D36" s="33"/>
      <c r="E36" s="30">
        <f>E12+E15+E23+E27+E34</f>
        <v>68.47</v>
      </c>
      <c r="F36" s="30">
        <f>F12+F15+F23+F27+F34</f>
        <v>72.91</v>
      </c>
      <c r="G36" s="30">
        <f>G12+G15+G23+G27+G34</f>
        <v>245.54999999999998</v>
      </c>
      <c r="H36" s="30">
        <f>H12+H15+H23+H27+H34</f>
        <v>1939.77</v>
      </c>
      <c r="I36" s="30"/>
    </row>
    <row r="37" spans="1:9" ht="33.75" customHeight="1" thickBot="1">
      <c r="A37" s="139" t="s">
        <v>127</v>
      </c>
      <c r="B37" s="140"/>
      <c r="C37" s="140"/>
      <c r="D37" s="140"/>
      <c r="E37" s="140"/>
      <c r="F37" s="140"/>
      <c r="G37" s="140"/>
      <c r="H37" s="140"/>
      <c r="I37" s="141"/>
    </row>
    <row r="38" spans="1:9" ht="18.75" customHeight="1" thickBot="1">
      <c r="A38" s="139"/>
      <c r="B38" s="140"/>
      <c r="C38" s="140"/>
      <c r="D38" s="140"/>
      <c r="E38" s="140"/>
      <c r="F38" s="140"/>
      <c r="G38" s="140"/>
      <c r="H38" s="140"/>
      <c r="I38" s="141"/>
    </row>
    <row r="39" spans="1:9" ht="33.75" customHeight="1" thickBot="1">
      <c r="A39" s="142" t="s">
        <v>8</v>
      </c>
      <c r="B39" s="142" t="s">
        <v>48</v>
      </c>
      <c r="C39" s="119" t="s">
        <v>4</v>
      </c>
      <c r="D39" s="156" t="s">
        <v>163</v>
      </c>
      <c r="E39" s="139" t="s">
        <v>5</v>
      </c>
      <c r="F39" s="140"/>
      <c r="G39" s="141"/>
      <c r="H39" s="119" t="s">
        <v>6</v>
      </c>
      <c r="I39" s="119" t="s">
        <v>49</v>
      </c>
    </row>
    <row r="40" spans="1:9" ht="30.75" customHeight="1" thickBot="1">
      <c r="A40" s="155"/>
      <c r="B40" s="143"/>
      <c r="C40" s="149"/>
      <c r="D40" s="157"/>
      <c r="E40" s="61" t="s">
        <v>0</v>
      </c>
      <c r="F40" s="61" t="s">
        <v>1</v>
      </c>
      <c r="G40" s="61" t="s">
        <v>2</v>
      </c>
      <c r="H40" s="149"/>
      <c r="I40" s="120"/>
    </row>
    <row r="41" spans="1:9" ht="33.75" customHeight="1" thickBot="1">
      <c r="A41" s="62">
        <v>1</v>
      </c>
      <c r="B41" s="62">
        <v>2</v>
      </c>
      <c r="C41" s="63">
        <v>3</v>
      </c>
      <c r="D41" s="64" t="s">
        <v>68</v>
      </c>
      <c r="E41" s="63">
        <v>5</v>
      </c>
      <c r="F41" s="63">
        <v>6</v>
      </c>
      <c r="G41" s="63">
        <v>7</v>
      </c>
      <c r="H41" s="63">
        <v>8</v>
      </c>
      <c r="I41" s="63">
        <v>10</v>
      </c>
    </row>
    <row r="42" spans="1:9" ht="33.75" customHeight="1" thickBot="1">
      <c r="A42" s="121" t="s">
        <v>54</v>
      </c>
      <c r="B42" s="122"/>
      <c r="C42" s="122"/>
      <c r="D42" s="122"/>
      <c r="E42" s="122"/>
      <c r="F42" s="122"/>
      <c r="G42" s="122"/>
      <c r="H42" s="122"/>
      <c r="I42" s="123"/>
    </row>
    <row r="43" spans="1:9" ht="33.75" thickBot="1">
      <c r="A43" s="121" t="s">
        <v>51</v>
      </c>
      <c r="B43" s="127"/>
      <c r="C43" s="127"/>
      <c r="D43" s="127"/>
      <c r="E43" s="127"/>
      <c r="F43" s="127"/>
      <c r="G43" s="127"/>
      <c r="H43" s="127"/>
      <c r="I43" s="128"/>
    </row>
    <row r="44" spans="1:9" ht="33.75" thickBot="1">
      <c r="A44" s="62">
        <v>18</v>
      </c>
      <c r="B44" s="62"/>
      <c r="C44" s="79" t="s">
        <v>106</v>
      </c>
      <c r="D44" s="62">
        <v>190</v>
      </c>
      <c r="E44" s="61">
        <v>3.32</v>
      </c>
      <c r="F44" s="61">
        <v>4.2</v>
      </c>
      <c r="G44" s="61">
        <v>5.12</v>
      </c>
      <c r="H44" s="61">
        <v>70</v>
      </c>
      <c r="I44" s="62">
        <v>311</v>
      </c>
    </row>
    <row r="45" spans="1:9" ht="33.75" thickBot="1">
      <c r="A45" s="62">
        <v>19</v>
      </c>
      <c r="B45" s="62"/>
      <c r="C45" s="76" t="s">
        <v>77</v>
      </c>
      <c r="D45" s="63">
        <v>180</v>
      </c>
      <c r="E45" s="61">
        <v>2.35</v>
      </c>
      <c r="F45" s="61">
        <v>3.54</v>
      </c>
      <c r="G45" s="61">
        <v>15.24</v>
      </c>
      <c r="H45" s="61">
        <v>104</v>
      </c>
      <c r="I45" s="68">
        <v>508</v>
      </c>
    </row>
    <row r="46" spans="1:9" ht="33.75" thickBot="1">
      <c r="A46" s="62">
        <v>20</v>
      </c>
      <c r="B46" s="62"/>
      <c r="C46" s="76" t="s">
        <v>158</v>
      </c>
      <c r="D46" s="64" t="s">
        <v>126</v>
      </c>
      <c r="E46" s="61">
        <v>2.99</v>
      </c>
      <c r="F46" s="61">
        <v>3.36</v>
      </c>
      <c r="G46" s="61">
        <v>12.45</v>
      </c>
      <c r="H46" s="61">
        <v>97</v>
      </c>
      <c r="I46" s="68">
        <v>104</v>
      </c>
    </row>
    <row r="47" spans="1:9" ht="33.75" thickBot="1">
      <c r="A47" s="131" t="s">
        <v>147</v>
      </c>
      <c r="B47" s="132"/>
      <c r="C47" s="76"/>
      <c r="D47" s="64" t="s">
        <v>208</v>
      </c>
      <c r="E47" s="81">
        <f>E44+E45+E46</f>
        <v>8.66</v>
      </c>
      <c r="F47" s="81">
        <f>F44+F45+F46</f>
        <v>11.1</v>
      </c>
      <c r="G47" s="81">
        <f>G44+G45+G46</f>
        <v>32.81</v>
      </c>
      <c r="H47" s="81">
        <f>H44+H45+H46</f>
        <v>271</v>
      </c>
      <c r="I47" s="31"/>
    </row>
    <row r="48" spans="1:9" ht="33.75" thickBot="1">
      <c r="A48" s="121" t="s">
        <v>132</v>
      </c>
      <c r="B48" s="127"/>
      <c r="C48" s="127"/>
      <c r="D48" s="127"/>
      <c r="E48" s="127"/>
      <c r="F48" s="127"/>
      <c r="G48" s="127"/>
      <c r="H48" s="127"/>
      <c r="I48" s="128"/>
    </row>
    <row r="49" spans="1:9" ht="66">
      <c r="A49" s="77">
        <v>21</v>
      </c>
      <c r="B49" s="77"/>
      <c r="C49" s="78" t="s">
        <v>72</v>
      </c>
      <c r="D49" s="57" t="s">
        <v>159</v>
      </c>
      <c r="E49" s="56">
        <v>0.4</v>
      </c>
      <c r="F49" s="56">
        <v>0.4</v>
      </c>
      <c r="G49" s="56">
        <v>10.6</v>
      </c>
      <c r="H49" s="56">
        <v>45.9</v>
      </c>
      <c r="I49" s="55">
        <v>126</v>
      </c>
    </row>
    <row r="50" spans="1:9" ht="33">
      <c r="A50" s="129" t="s">
        <v>148</v>
      </c>
      <c r="B50" s="130"/>
      <c r="C50" s="72"/>
      <c r="D50" s="74" t="str">
        <f>D49</f>
        <v>102</v>
      </c>
      <c r="E50" s="80">
        <f>E49</f>
        <v>0.4</v>
      </c>
      <c r="F50" s="80">
        <f>F49</f>
        <v>0.4</v>
      </c>
      <c r="G50" s="80">
        <f>G49</f>
        <v>10.6</v>
      </c>
      <c r="H50" s="80">
        <f>H49</f>
        <v>45.9</v>
      </c>
      <c r="I50" s="83"/>
    </row>
    <row r="51" spans="1:9" ht="33.75" customHeight="1" thickBot="1">
      <c r="A51" s="133" t="s">
        <v>133</v>
      </c>
      <c r="B51" s="159"/>
      <c r="C51" s="159"/>
      <c r="D51" s="159"/>
      <c r="E51" s="159"/>
      <c r="F51" s="159"/>
      <c r="G51" s="159"/>
      <c r="H51" s="159"/>
      <c r="I51" s="160"/>
    </row>
    <row r="52" spans="1:9" ht="33.75" thickBot="1">
      <c r="A52" s="62">
        <v>22</v>
      </c>
      <c r="B52" s="62"/>
      <c r="C52" s="76" t="s">
        <v>124</v>
      </c>
      <c r="D52" s="63">
        <v>50</v>
      </c>
      <c r="E52" s="61">
        <v>0.87</v>
      </c>
      <c r="F52" s="61">
        <v>3.05</v>
      </c>
      <c r="G52" s="61">
        <v>4.62</v>
      </c>
      <c r="H52" s="61">
        <v>50</v>
      </c>
      <c r="I52" s="68">
        <v>69</v>
      </c>
    </row>
    <row r="53" spans="1:9" ht="36.75" customHeight="1" thickBot="1">
      <c r="A53" s="62">
        <v>23</v>
      </c>
      <c r="B53" s="62"/>
      <c r="C53" s="76" t="s">
        <v>160</v>
      </c>
      <c r="D53" s="64" t="s">
        <v>161</v>
      </c>
      <c r="E53" s="61">
        <v>4.44</v>
      </c>
      <c r="F53" s="61">
        <v>6.1</v>
      </c>
      <c r="G53" s="61">
        <v>12.6</v>
      </c>
      <c r="H53" s="61">
        <v>128</v>
      </c>
      <c r="I53" s="62" t="s">
        <v>117</v>
      </c>
    </row>
    <row r="54" spans="1:9" ht="32.25" customHeight="1" thickBot="1">
      <c r="A54" s="62">
        <v>24</v>
      </c>
      <c r="B54" s="62"/>
      <c r="C54" s="76" t="s">
        <v>80</v>
      </c>
      <c r="D54" s="64" t="s">
        <v>85</v>
      </c>
      <c r="E54" s="61">
        <v>4.12</v>
      </c>
      <c r="F54" s="61">
        <v>5.73</v>
      </c>
      <c r="G54" s="61">
        <v>4.84</v>
      </c>
      <c r="H54" s="61">
        <v>100</v>
      </c>
      <c r="I54" s="62">
        <v>382</v>
      </c>
    </row>
    <row r="55" spans="1:9" ht="33.75" thickBot="1">
      <c r="A55" s="62">
        <v>25</v>
      </c>
      <c r="B55" s="62"/>
      <c r="C55" s="76" t="s">
        <v>90</v>
      </c>
      <c r="D55" s="63">
        <v>30</v>
      </c>
      <c r="E55" s="61">
        <v>0.29</v>
      </c>
      <c r="F55" s="61">
        <v>1.95</v>
      </c>
      <c r="G55" s="61">
        <v>1.58</v>
      </c>
      <c r="H55" s="61">
        <v>25</v>
      </c>
      <c r="I55" s="62" t="s">
        <v>229</v>
      </c>
    </row>
    <row r="56" spans="1:9" ht="33.75" thickBot="1">
      <c r="A56" s="62">
        <v>26</v>
      </c>
      <c r="B56" s="62"/>
      <c r="C56" s="76" t="s">
        <v>81</v>
      </c>
      <c r="D56" s="63">
        <v>130</v>
      </c>
      <c r="E56" s="61">
        <v>2.76</v>
      </c>
      <c r="F56" s="61">
        <v>4.29</v>
      </c>
      <c r="G56" s="61">
        <v>14.1</v>
      </c>
      <c r="H56" s="61">
        <v>121</v>
      </c>
      <c r="I56" s="62">
        <v>441</v>
      </c>
    </row>
    <row r="57" spans="1:9" ht="33.75" thickBot="1">
      <c r="A57" s="62">
        <v>27</v>
      </c>
      <c r="B57" s="62"/>
      <c r="C57" s="76" t="s">
        <v>82</v>
      </c>
      <c r="D57" s="63">
        <v>180</v>
      </c>
      <c r="E57" s="61">
        <v>0.1</v>
      </c>
      <c r="F57" s="61">
        <v>0</v>
      </c>
      <c r="G57" s="61">
        <v>17.33</v>
      </c>
      <c r="H57" s="61">
        <v>70</v>
      </c>
      <c r="I57" s="62">
        <v>516</v>
      </c>
    </row>
    <row r="58" spans="1:9" ht="33.75" thickBot="1">
      <c r="A58" s="62">
        <v>9</v>
      </c>
      <c r="B58" s="62"/>
      <c r="C58" s="66" t="s">
        <v>7</v>
      </c>
      <c r="D58" s="63">
        <v>15</v>
      </c>
      <c r="E58" s="61">
        <v>1.14</v>
      </c>
      <c r="F58" s="61">
        <v>0.12</v>
      </c>
      <c r="G58" s="61">
        <v>7.38</v>
      </c>
      <c r="H58" s="61">
        <v>35.25</v>
      </c>
      <c r="I58" s="62">
        <v>122</v>
      </c>
    </row>
    <row r="59" spans="1:9" ht="33.75" thickBot="1">
      <c r="A59" s="55">
        <v>10</v>
      </c>
      <c r="B59" s="55"/>
      <c r="C59" s="70" t="s">
        <v>3</v>
      </c>
      <c r="D59" s="63">
        <v>35</v>
      </c>
      <c r="E59" s="61">
        <v>2.31</v>
      </c>
      <c r="F59" s="61">
        <v>0.42</v>
      </c>
      <c r="G59" s="61">
        <v>11.69</v>
      </c>
      <c r="H59" s="61">
        <v>60.9</v>
      </c>
      <c r="I59" s="55">
        <v>123</v>
      </c>
    </row>
    <row r="60" spans="1:9" ht="33">
      <c r="A60" s="124" t="s">
        <v>152</v>
      </c>
      <c r="B60" s="125"/>
      <c r="C60" s="72"/>
      <c r="D60" s="82">
        <v>712</v>
      </c>
      <c r="E60" s="80">
        <f>E52+E53+E54+E55+E56+E57+E58+E59</f>
        <v>16.029999999999998</v>
      </c>
      <c r="F60" s="80">
        <f>F52+F53+F54+F55+F56+F57+F58+F59</f>
        <v>21.66</v>
      </c>
      <c r="G60" s="80">
        <f>G52+G53+G54+G55+G56+G57+G58+G59</f>
        <v>74.14</v>
      </c>
      <c r="H60" s="80">
        <f>H52+H53+H54+H55+H56+H57+H58+H59</f>
        <v>590.15</v>
      </c>
      <c r="I60" s="71"/>
    </row>
    <row r="61" spans="1:9" ht="33.75" customHeight="1" thickBot="1">
      <c r="A61" s="133" t="s">
        <v>134</v>
      </c>
      <c r="B61" s="159"/>
      <c r="C61" s="159"/>
      <c r="D61" s="159"/>
      <c r="E61" s="159"/>
      <c r="F61" s="159"/>
      <c r="G61" s="159"/>
      <c r="H61" s="159"/>
      <c r="I61" s="160"/>
    </row>
    <row r="62" spans="1:9" ht="67.5" customHeight="1" thickBot="1">
      <c r="A62" s="62">
        <v>28</v>
      </c>
      <c r="B62" s="62"/>
      <c r="C62" s="66" t="s">
        <v>47</v>
      </c>
      <c r="D62" s="64" t="s">
        <v>114</v>
      </c>
      <c r="E62" s="61">
        <v>4.6</v>
      </c>
      <c r="F62" s="61">
        <v>4.38</v>
      </c>
      <c r="G62" s="61">
        <v>8.18</v>
      </c>
      <c r="H62" s="61">
        <v>94.52</v>
      </c>
      <c r="I62" s="62">
        <v>530</v>
      </c>
    </row>
    <row r="63" spans="1:9" ht="33">
      <c r="A63" s="55">
        <v>29</v>
      </c>
      <c r="B63" s="55"/>
      <c r="C63" s="78" t="s">
        <v>185</v>
      </c>
      <c r="D63" s="57" t="s">
        <v>83</v>
      </c>
      <c r="E63" s="56">
        <v>4.07</v>
      </c>
      <c r="F63" s="56">
        <v>3.13</v>
      </c>
      <c r="G63" s="56">
        <v>27.59</v>
      </c>
      <c r="H63" s="56">
        <v>155</v>
      </c>
      <c r="I63" s="57" t="s">
        <v>186</v>
      </c>
    </row>
    <row r="64" spans="1:9" ht="33">
      <c r="A64" s="124" t="s">
        <v>154</v>
      </c>
      <c r="B64" s="125"/>
      <c r="C64" s="72"/>
      <c r="D64" s="82">
        <f>D62+D63</f>
        <v>250</v>
      </c>
      <c r="E64" s="80">
        <f>E62+E63</f>
        <v>8.67</v>
      </c>
      <c r="F64" s="80">
        <f>F62+F63</f>
        <v>7.51</v>
      </c>
      <c r="G64" s="80">
        <f>G62+G63</f>
        <v>35.769999999999996</v>
      </c>
      <c r="H64" s="80">
        <f>H62+H63</f>
        <v>249.51999999999998</v>
      </c>
      <c r="I64" s="71"/>
    </row>
    <row r="65" spans="1:9" ht="27.75" customHeight="1" thickBot="1">
      <c r="A65" s="148" t="s">
        <v>137</v>
      </c>
      <c r="B65" s="134"/>
      <c r="C65" s="134"/>
      <c r="D65" s="134"/>
      <c r="E65" s="134"/>
      <c r="F65" s="134"/>
      <c r="G65" s="134"/>
      <c r="H65" s="134"/>
      <c r="I65" s="135"/>
    </row>
    <row r="66" spans="1:9" ht="33.75" thickBot="1">
      <c r="A66" s="62">
        <v>30</v>
      </c>
      <c r="B66" s="62"/>
      <c r="C66" s="76" t="s">
        <v>155</v>
      </c>
      <c r="D66" s="64" t="s">
        <v>238</v>
      </c>
      <c r="E66" s="61">
        <v>0.94</v>
      </c>
      <c r="F66" s="61">
        <v>4.1</v>
      </c>
      <c r="G66" s="61">
        <v>5.11</v>
      </c>
      <c r="H66" s="61">
        <v>61</v>
      </c>
      <c r="I66" s="62">
        <v>33</v>
      </c>
    </row>
    <row r="67" spans="1:9" ht="33.75" thickBot="1">
      <c r="A67" s="62">
        <v>31</v>
      </c>
      <c r="B67" s="62"/>
      <c r="C67" s="76" t="s">
        <v>119</v>
      </c>
      <c r="D67" s="64" t="s">
        <v>156</v>
      </c>
      <c r="E67" s="61">
        <v>8.55</v>
      </c>
      <c r="F67" s="61">
        <v>4.28</v>
      </c>
      <c r="G67" s="61">
        <v>5.63</v>
      </c>
      <c r="H67" s="61">
        <v>111</v>
      </c>
      <c r="I67" s="62">
        <v>354</v>
      </c>
    </row>
    <row r="68" spans="1:9" ht="70.5" customHeight="1" thickBot="1">
      <c r="A68" s="75">
        <v>32</v>
      </c>
      <c r="B68" s="75"/>
      <c r="C68" s="76" t="s">
        <v>74</v>
      </c>
      <c r="D68" s="64" t="s">
        <v>86</v>
      </c>
      <c r="E68" s="61">
        <v>1.12</v>
      </c>
      <c r="F68" s="61">
        <v>0.33</v>
      </c>
      <c r="G68" s="61">
        <v>30.92</v>
      </c>
      <c r="H68" s="61">
        <v>141.6</v>
      </c>
      <c r="I68" s="62">
        <v>604</v>
      </c>
    </row>
    <row r="69" spans="1:9" ht="37.5" customHeight="1" thickBot="1">
      <c r="A69" s="62">
        <v>33</v>
      </c>
      <c r="B69" s="62"/>
      <c r="C69" s="76" t="s">
        <v>95</v>
      </c>
      <c r="D69" s="64" t="s">
        <v>96</v>
      </c>
      <c r="E69" s="61">
        <v>0.19</v>
      </c>
      <c r="F69" s="61">
        <v>0.04</v>
      </c>
      <c r="G69" s="61">
        <v>8.22</v>
      </c>
      <c r="H69" s="61">
        <v>32</v>
      </c>
      <c r="I69" s="62" t="s">
        <v>97</v>
      </c>
    </row>
    <row r="70" spans="1:9" ht="35.25" customHeight="1" thickBot="1">
      <c r="A70" s="55">
        <v>34</v>
      </c>
      <c r="B70" s="55"/>
      <c r="C70" s="67" t="s">
        <v>7</v>
      </c>
      <c r="D70" s="63">
        <v>10</v>
      </c>
      <c r="E70" s="61">
        <v>1.76</v>
      </c>
      <c r="F70" s="61">
        <v>0.08</v>
      </c>
      <c r="G70" s="61">
        <v>4.92</v>
      </c>
      <c r="H70" s="61">
        <v>23.5</v>
      </c>
      <c r="I70" s="62">
        <v>122</v>
      </c>
    </row>
    <row r="71" spans="1:9" ht="35.25" customHeight="1" thickBot="1">
      <c r="A71" s="71">
        <v>35</v>
      </c>
      <c r="B71" s="71"/>
      <c r="C71" s="76" t="s">
        <v>3</v>
      </c>
      <c r="D71" s="63">
        <v>40</v>
      </c>
      <c r="E71" s="61">
        <v>2.64</v>
      </c>
      <c r="F71" s="61">
        <v>0.48</v>
      </c>
      <c r="G71" s="61">
        <v>13.36</v>
      </c>
      <c r="H71" s="61">
        <v>69.6</v>
      </c>
      <c r="I71" s="62">
        <v>123</v>
      </c>
    </row>
    <row r="72" spans="1:9" ht="35.25" customHeight="1" thickBot="1">
      <c r="A72" s="169" t="s">
        <v>157</v>
      </c>
      <c r="B72" s="170"/>
      <c r="C72" s="67"/>
      <c r="D72" s="63">
        <v>457</v>
      </c>
      <c r="E72" s="81">
        <f>E66+E67+E68+E69+E70</f>
        <v>12.559999999999999</v>
      </c>
      <c r="F72" s="81">
        <f>F66+F67+F68+F69+F70</f>
        <v>8.829999999999998</v>
      </c>
      <c r="G72" s="81">
        <f>G66+G67+G68+G69+G70</f>
        <v>54.800000000000004</v>
      </c>
      <c r="H72" s="81">
        <f>H66+H67+H68+H69+H70</f>
        <v>369.1</v>
      </c>
      <c r="I72" s="62"/>
    </row>
    <row r="73" spans="1:9" ht="27.75" customHeight="1" thickBot="1">
      <c r="A73" s="31"/>
      <c r="B73" s="31"/>
      <c r="C73" s="66"/>
      <c r="D73" s="64"/>
      <c r="E73" s="61" t="s">
        <v>0</v>
      </c>
      <c r="F73" s="61" t="s">
        <v>1</v>
      </c>
      <c r="G73" s="61" t="s">
        <v>2</v>
      </c>
      <c r="H73" s="61" t="s">
        <v>6</v>
      </c>
      <c r="I73" s="31"/>
    </row>
    <row r="74" spans="1:9" ht="33.75" thickBot="1">
      <c r="A74" s="31"/>
      <c r="B74" s="31"/>
      <c r="C74" s="66" t="s">
        <v>57</v>
      </c>
      <c r="D74" s="63"/>
      <c r="E74" s="30">
        <f>E47+E50+E60+E64+E72</f>
        <v>46.31999999999999</v>
      </c>
      <c r="F74" s="30">
        <f>F47+F50+F60+F64+F72</f>
        <v>49.49999999999999</v>
      </c>
      <c r="G74" s="30">
        <f>G47+G50+G60+G64+G72</f>
        <v>208.12</v>
      </c>
      <c r="H74" s="30">
        <f>H47+H50+H60+H64+H72</f>
        <v>1525.67</v>
      </c>
      <c r="I74" s="30"/>
    </row>
    <row r="75" spans="1:9" ht="33.75" customHeight="1" thickBot="1">
      <c r="A75" s="139" t="s">
        <v>128</v>
      </c>
      <c r="B75" s="140"/>
      <c r="C75" s="140"/>
      <c r="D75" s="140"/>
      <c r="E75" s="140"/>
      <c r="F75" s="140"/>
      <c r="G75" s="140"/>
      <c r="H75" s="140"/>
      <c r="I75" s="141"/>
    </row>
    <row r="76" spans="1:9" ht="33.75" customHeight="1" thickBot="1">
      <c r="A76" s="139"/>
      <c r="B76" s="140"/>
      <c r="C76" s="140"/>
      <c r="D76" s="140"/>
      <c r="E76" s="140"/>
      <c r="F76" s="140"/>
      <c r="G76" s="140"/>
      <c r="H76" s="140"/>
      <c r="I76" s="141"/>
    </row>
    <row r="77" spans="1:9" ht="33.75" customHeight="1" thickBot="1">
      <c r="A77" s="142" t="s">
        <v>8</v>
      </c>
      <c r="B77" s="142" t="s">
        <v>48</v>
      </c>
      <c r="C77" s="119" t="s">
        <v>4</v>
      </c>
      <c r="D77" s="156" t="s">
        <v>162</v>
      </c>
      <c r="E77" s="139" t="s">
        <v>5</v>
      </c>
      <c r="F77" s="140"/>
      <c r="G77" s="141"/>
      <c r="H77" s="119" t="s">
        <v>6</v>
      </c>
      <c r="I77" s="119" t="s">
        <v>49</v>
      </c>
    </row>
    <row r="78" spans="1:9" s="7" customFormat="1" ht="36.75" customHeight="1" thickBot="1">
      <c r="A78" s="155"/>
      <c r="B78" s="143"/>
      <c r="C78" s="149"/>
      <c r="D78" s="157"/>
      <c r="E78" s="61" t="s">
        <v>0</v>
      </c>
      <c r="F78" s="61" t="s">
        <v>1</v>
      </c>
      <c r="G78" s="61" t="s">
        <v>2</v>
      </c>
      <c r="H78" s="149"/>
      <c r="I78" s="120"/>
    </row>
    <row r="79" spans="1:9" ht="33.75" customHeight="1" thickBot="1">
      <c r="A79" s="62">
        <v>1</v>
      </c>
      <c r="B79" s="62">
        <v>2</v>
      </c>
      <c r="C79" s="63">
        <v>3</v>
      </c>
      <c r="D79" s="64" t="s">
        <v>68</v>
      </c>
      <c r="E79" s="63">
        <v>5</v>
      </c>
      <c r="F79" s="63">
        <v>6</v>
      </c>
      <c r="G79" s="63">
        <v>7</v>
      </c>
      <c r="H79" s="63">
        <v>8</v>
      </c>
      <c r="I79" s="63">
        <v>10</v>
      </c>
    </row>
    <row r="80" spans="1:9" ht="33.75" customHeight="1" thickBot="1">
      <c r="A80" s="121" t="s">
        <v>55</v>
      </c>
      <c r="B80" s="122"/>
      <c r="C80" s="122"/>
      <c r="D80" s="122"/>
      <c r="E80" s="122"/>
      <c r="F80" s="122"/>
      <c r="G80" s="122"/>
      <c r="H80" s="122"/>
      <c r="I80" s="123"/>
    </row>
    <row r="81" spans="1:9" ht="33.75" thickBot="1">
      <c r="A81" s="121" t="s">
        <v>51</v>
      </c>
      <c r="B81" s="127"/>
      <c r="C81" s="127"/>
      <c r="D81" s="127"/>
      <c r="E81" s="127"/>
      <c r="F81" s="127"/>
      <c r="G81" s="127"/>
      <c r="H81" s="127"/>
      <c r="I81" s="128"/>
    </row>
    <row r="82" spans="1:9" ht="33.75" thickBot="1">
      <c r="A82" s="62">
        <v>36</v>
      </c>
      <c r="B82" s="62"/>
      <c r="C82" s="66" t="s">
        <v>168</v>
      </c>
      <c r="D82" s="62">
        <v>190</v>
      </c>
      <c r="E82" s="61">
        <v>4.5</v>
      </c>
      <c r="F82" s="61">
        <v>6.26</v>
      </c>
      <c r="G82" s="61">
        <v>27.02</v>
      </c>
      <c r="H82" s="61">
        <v>186</v>
      </c>
      <c r="I82" s="62">
        <v>280</v>
      </c>
    </row>
    <row r="83" spans="1:9" ht="33.75" thickBot="1">
      <c r="A83" s="62">
        <v>2</v>
      </c>
      <c r="B83" s="62"/>
      <c r="C83" s="67" t="s">
        <v>43</v>
      </c>
      <c r="D83" s="63">
        <v>180</v>
      </c>
      <c r="E83" s="61">
        <v>1.66</v>
      </c>
      <c r="F83" s="61">
        <v>3.04</v>
      </c>
      <c r="G83" s="61">
        <v>14.44</v>
      </c>
      <c r="H83" s="61">
        <v>93</v>
      </c>
      <c r="I83" s="68">
        <v>514</v>
      </c>
    </row>
    <row r="84" spans="1:9" ht="33">
      <c r="A84" s="55">
        <v>37</v>
      </c>
      <c r="B84" s="55"/>
      <c r="C84" s="78" t="s">
        <v>113</v>
      </c>
      <c r="D84" s="57" t="s">
        <v>169</v>
      </c>
      <c r="E84" s="56">
        <v>3.03</v>
      </c>
      <c r="F84" s="56">
        <v>6.98</v>
      </c>
      <c r="G84" s="56">
        <v>12.51</v>
      </c>
      <c r="H84" s="56">
        <v>130</v>
      </c>
      <c r="I84" s="55">
        <v>104</v>
      </c>
    </row>
    <row r="85" spans="1:9" ht="33">
      <c r="A85" s="124" t="s">
        <v>147</v>
      </c>
      <c r="B85" s="125"/>
      <c r="C85" s="72"/>
      <c r="D85" s="73" t="s">
        <v>170</v>
      </c>
      <c r="E85" s="80">
        <f>E82+E83+E84</f>
        <v>9.19</v>
      </c>
      <c r="F85" s="80">
        <f>F82+F83+F84</f>
        <v>16.28</v>
      </c>
      <c r="G85" s="80">
        <f>G82+G83+G84</f>
        <v>53.97</v>
      </c>
      <c r="H85" s="80">
        <f>H82+H83+H84</f>
        <v>409</v>
      </c>
      <c r="I85" s="71"/>
    </row>
    <row r="86" spans="1:9" ht="33.75" thickBot="1">
      <c r="A86" s="148" t="s">
        <v>138</v>
      </c>
      <c r="B86" s="134"/>
      <c r="C86" s="134"/>
      <c r="D86" s="134"/>
      <c r="E86" s="134"/>
      <c r="F86" s="134"/>
      <c r="G86" s="134"/>
      <c r="H86" s="134"/>
      <c r="I86" s="135"/>
    </row>
    <row r="87" spans="1:9" ht="33">
      <c r="A87" s="77">
        <v>38</v>
      </c>
      <c r="B87" s="77"/>
      <c r="C87" s="78" t="s">
        <v>171</v>
      </c>
      <c r="D87" s="57" t="s">
        <v>44</v>
      </c>
      <c r="E87" s="56">
        <v>0.9</v>
      </c>
      <c r="F87" s="56">
        <v>0.18</v>
      </c>
      <c r="G87" s="56">
        <v>18.18</v>
      </c>
      <c r="H87" s="56">
        <v>82.8</v>
      </c>
      <c r="I87" s="55">
        <v>532</v>
      </c>
    </row>
    <row r="88" spans="1:9" ht="33">
      <c r="A88" s="129" t="s">
        <v>148</v>
      </c>
      <c r="B88" s="130"/>
      <c r="C88" s="72"/>
      <c r="D88" s="74" t="str">
        <f>D87</f>
        <v>180</v>
      </c>
      <c r="E88" s="80">
        <f>E87</f>
        <v>0.9</v>
      </c>
      <c r="F88" s="80">
        <f>F87</f>
        <v>0.18</v>
      </c>
      <c r="G88" s="80">
        <f>G87</f>
        <v>18.18</v>
      </c>
      <c r="H88" s="80">
        <f>H87</f>
        <v>82.8</v>
      </c>
      <c r="I88" s="83"/>
    </row>
    <row r="89" spans="1:9" ht="33.75" customHeight="1" thickBot="1">
      <c r="A89" s="133" t="s">
        <v>139</v>
      </c>
      <c r="B89" s="159"/>
      <c r="C89" s="159"/>
      <c r="D89" s="159"/>
      <c r="E89" s="159"/>
      <c r="F89" s="159"/>
      <c r="G89" s="159"/>
      <c r="H89" s="159"/>
      <c r="I89" s="160"/>
    </row>
    <row r="90" spans="1:9" ht="33.75" thickBot="1">
      <c r="A90" s="62">
        <v>39</v>
      </c>
      <c r="B90" s="62"/>
      <c r="C90" s="76" t="s">
        <v>172</v>
      </c>
      <c r="D90" s="63">
        <v>50</v>
      </c>
      <c r="E90" s="61">
        <v>0.63</v>
      </c>
      <c r="F90" s="61">
        <v>3.04</v>
      </c>
      <c r="G90" s="61">
        <v>3.35</v>
      </c>
      <c r="H90" s="61">
        <v>44</v>
      </c>
      <c r="I90" s="68">
        <v>6</v>
      </c>
    </row>
    <row r="91" spans="1:9" ht="42" customHeight="1" thickBot="1">
      <c r="A91" s="62">
        <v>40</v>
      </c>
      <c r="B91" s="62"/>
      <c r="C91" s="76" t="s">
        <v>115</v>
      </c>
      <c r="D91" s="64" t="s">
        <v>173</v>
      </c>
      <c r="E91" s="61">
        <v>1.38</v>
      </c>
      <c r="F91" s="61">
        <v>4.45</v>
      </c>
      <c r="G91" s="61">
        <v>6.78</v>
      </c>
      <c r="H91" s="61">
        <v>77</v>
      </c>
      <c r="I91" s="62">
        <v>169</v>
      </c>
    </row>
    <row r="92" spans="1:9" ht="33.75" thickBot="1">
      <c r="A92" s="62">
        <v>41</v>
      </c>
      <c r="B92" s="62"/>
      <c r="C92" s="76" t="s">
        <v>174</v>
      </c>
      <c r="D92" s="64" t="s">
        <v>175</v>
      </c>
      <c r="E92" s="61">
        <v>13.32</v>
      </c>
      <c r="F92" s="61">
        <v>11.03</v>
      </c>
      <c r="G92" s="61">
        <v>2.02</v>
      </c>
      <c r="H92" s="61">
        <v>187</v>
      </c>
      <c r="I92" s="62" t="s">
        <v>230</v>
      </c>
    </row>
    <row r="93" spans="1:9" ht="33.75" thickBot="1">
      <c r="A93" s="62">
        <v>42</v>
      </c>
      <c r="B93" s="62"/>
      <c r="C93" s="76" t="s">
        <v>89</v>
      </c>
      <c r="D93" s="63">
        <v>130</v>
      </c>
      <c r="E93" s="61">
        <v>4.55</v>
      </c>
      <c r="F93" s="61">
        <v>3.8</v>
      </c>
      <c r="G93" s="61">
        <v>25.96</v>
      </c>
      <c r="H93" s="61">
        <v>163</v>
      </c>
      <c r="I93" s="62">
        <v>432</v>
      </c>
    </row>
    <row r="94" spans="1:9" ht="33.75" thickBot="1">
      <c r="A94" s="62">
        <v>43</v>
      </c>
      <c r="B94" s="62"/>
      <c r="C94" s="76" t="s">
        <v>91</v>
      </c>
      <c r="D94" s="63">
        <v>180</v>
      </c>
      <c r="E94" s="61">
        <v>0.49</v>
      </c>
      <c r="F94" s="61">
        <v>0.02</v>
      </c>
      <c r="G94" s="61">
        <v>21.25</v>
      </c>
      <c r="H94" s="61">
        <v>87</v>
      </c>
      <c r="I94" s="62">
        <v>522</v>
      </c>
    </row>
    <row r="95" spans="1:9" ht="33.75" thickBot="1">
      <c r="A95" s="62">
        <v>9</v>
      </c>
      <c r="B95" s="62"/>
      <c r="C95" s="66" t="s">
        <v>7</v>
      </c>
      <c r="D95" s="63">
        <v>15</v>
      </c>
      <c r="E95" s="61">
        <v>1.14</v>
      </c>
      <c r="F95" s="61">
        <v>0.12</v>
      </c>
      <c r="G95" s="61">
        <v>7.38</v>
      </c>
      <c r="H95" s="61">
        <v>35.25</v>
      </c>
      <c r="I95" s="62">
        <v>122</v>
      </c>
    </row>
    <row r="96" spans="1:9" ht="35.25" customHeight="1" thickBot="1">
      <c r="A96" s="55">
        <v>10</v>
      </c>
      <c r="B96" s="55"/>
      <c r="C96" s="70" t="s">
        <v>3</v>
      </c>
      <c r="D96" s="63">
        <v>35</v>
      </c>
      <c r="E96" s="61">
        <v>2.31</v>
      </c>
      <c r="F96" s="61">
        <v>0.42</v>
      </c>
      <c r="G96" s="61">
        <v>11.69</v>
      </c>
      <c r="H96" s="61">
        <v>60.9</v>
      </c>
      <c r="I96" s="55">
        <v>123</v>
      </c>
    </row>
    <row r="97" spans="1:9" ht="33.75" thickBot="1">
      <c r="A97" s="131" t="s">
        <v>152</v>
      </c>
      <c r="B97" s="132"/>
      <c r="C97" s="66"/>
      <c r="D97" s="63">
        <v>696</v>
      </c>
      <c r="E97" s="81">
        <f>E90+E91+E92+E93+E94+E95+E96</f>
        <v>23.819999999999997</v>
      </c>
      <c r="F97" s="81">
        <f>F90+F91+F92+F93+F94+F95+F96</f>
        <v>22.880000000000003</v>
      </c>
      <c r="G97" s="81">
        <f>G90+G91+G92+G93+G94+G95+G96</f>
        <v>78.42999999999999</v>
      </c>
      <c r="H97" s="81">
        <f>H90+H91+H92+H93+H94+H95+H96</f>
        <v>654.15</v>
      </c>
      <c r="I97" s="62"/>
    </row>
    <row r="98" spans="1:9" ht="33.75" customHeight="1" thickBot="1">
      <c r="A98" s="121" t="s">
        <v>134</v>
      </c>
      <c r="B98" s="122"/>
      <c r="C98" s="122"/>
      <c r="D98" s="122"/>
      <c r="E98" s="122"/>
      <c r="F98" s="122"/>
      <c r="G98" s="122"/>
      <c r="H98" s="122"/>
      <c r="I98" s="123"/>
    </row>
    <row r="99" spans="1:9" ht="33.75" thickBot="1">
      <c r="A99" s="62">
        <v>11</v>
      </c>
      <c r="B99" s="62"/>
      <c r="C99" s="66" t="s">
        <v>153</v>
      </c>
      <c r="D99" s="64" t="s">
        <v>114</v>
      </c>
      <c r="E99" s="61">
        <v>4.59</v>
      </c>
      <c r="F99" s="61">
        <v>6.38</v>
      </c>
      <c r="G99" s="61">
        <v>10.08</v>
      </c>
      <c r="H99" s="61">
        <v>120.12</v>
      </c>
      <c r="I99" s="62">
        <v>529</v>
      </c>
    </row>
    <row r="100" spans="1:9" ht="34.5" customHeight="1">
      <c r="A100" s="55">
        <v>44</v>
      </c>
      <c r="B100" s="55"/>
      <c r="C100" s="78" t="s">
        <v>176</v>
      </c>
      <c r="D100" s="57" t="s">
        <v>83</v>
      </c>
      <c r="E100" s="56">
        <v>2.94</v>
      </c>
      <c r="F100" s="56">
        <v>5.14</v>
      </c>
      <c r="G100" s="56">
        <v>30.07</v>
      </c>
      <c r="H100" s="56">
        <v>178</v>
      </c>
      <c r="I100" s="55">
        <v>593</v>
      </c>
    </row>
    <row r="101" spans="1:9" ht="34.5" customHeight="1">
      <c r="A101" s="124" t="s">
        <v>154</v>
      </c>
      <c r="B101" s="125"/>
      <c r="C101" s="72"/>
      <c r="D101" s="82">
        <f>D99+D100</f>
        <v>250</v>
      </c>
      <c r="E101" s="80">
        <f>E99+E100</f>
        <v>7.529999999999999</v>
      </c>
      <c r="F101" s="80">
        <f>F99+F100</f>
        <v>11.52</v>
      </c>
      <c r="G101" s="80">
        <f>G99+G100</f>
        <v>40.15</v>
      </c>
      <c r="H101" s="80">
        <f>H99+H100</f>
        <v>298.12</v>
      </c>
      <c r="I101" s="83"/>
    </row>
    <row r="102" spans="1:9" ht="35.25" customHeight="1">
      <c r="A102" s="165" t="s">
        <v>135</v>
      </c>
      <c r="B102" s="166"/>
      <c r="C102" s="166"/>
      <c r="D102" s="166"/>
      <c r="E102" s="166"/>
      <c r="F102" s="166"/>
      <c r="G102" s="166"/>
      <c r="H102" s="166"/>
      <c r="I102" s="167"/>
    </row>
    <row r="103" spans="1:9" ht="69" customHeight="1">
      <c r="A103" s="86">
        <v>45</v>
      </c>
      <c r="B103" s="87"/>
      <c r="C103" s="88" t="s">
        <v>177</v>
      </c>
      <c r="D103" s="89">
        <v>50</v>
      </c>
      <c r="E103" s="89">
        <v>0.89</v>
      </c>
      <c r="F103" s="89">
        <v>3.14</v>
      </c>
      <c r="G103" s="74">
        <v>4.9</v>
      </c>
      <c r="H103" s="74">
        <v>51</v>
      </c>
      <c r="I103" s="89">
        <v>88</v>
      </c>
    </row>
    <row r="104" spans="1:9" ht="33" customHeight="1" thickBot="1">
      <c r="A104" s="58">
        <v>46</v>
      </c>
      <c r="B104" s="58"/>
      <c r="C104" s="76" t="s">
        <v>178</v>
      </c>
      <c r="D104" s="60" t="s">
        <v>85</v>
      </c>
      <c r="E104" s="59">
        <v>6.97</v>
      </c>
      <c r="F104" s="59">
        <v>5.71</v>
      </c>
      <c r="G104" s="59">
        <v>8.28</v>
      </c>
      <c r="H104" s="59">
        <v>133</v>
      </c>
      <c r="I104" s="58">
        <v>422</v>
      </c>
    </row>
    <row r="105" spans="1:9" ht="33" customHeight="1" thickBot="1">
      <c r="A105" s="58">
        <v>47</v>
      </c>
      <c r="B105" s="58"/>
      <c r="C105" s="76" t="s">
        <v>94</v>
      </c>
      <c r="D105" s="60" t="s">
        <v>179</v>
      </c>
      <c r="E105" s="59">
        <v>0.33</v>
      </c>
      <c r="F105" s="59">
        <v>0.6</v>
      </c>
      <c r="G105" s="59">
        <v>1.79</v>
      </c>
      <c r="H105" s="59">
        <v>14</v>
      </c>
      <c r="I105" s="58">
        <v>468</v>
      </c>
    </row>
    <row r="106" spans="1:9" ht="33" customHeight="1" thickBot="1">
      <c r="A106" s="58">
        <v>48</v>
      </c>
      <c r="B106" s="58"/>
      <c r="C106" s="76" t="s">
        <v>130</v>
      </c>
      <c r="D106" s="60" t="s">
        <v>180</v>
      </c>
      <c r="E106" s="59">
        <v>7.42</v>
      </c>
      <c r="F106" s="59">
        <v>5.36</v>
      </c>
      <c r="G106" s="59">
        <v>36.46</v>
      </c>
      <c r="H106" s="59">
        <v>226</v>
      </c>
      <c r="I106" s="58">
        <v>252</v>
      </c>
    </row>
    <row r="107" spans="1:9" ht="33" customHeight="1" thickBot="1">
      <c r="A107" s="62">
        <v>16</v>
      </c>
      <c r="B107" s="62"/>
      <c r="C107" s="90" t="s">
        <v>84</v>
      </c>
      <c r="D107" s="64" t="s">
        <v>44</v>
      </c>
      <c r="E107" s="61">
        <v>0</v>
      </c>
      <c r="F107" s="61">
        <v>0</v>
      </c>
      <c r="G107" s="61">
        <v>8.1</v>
      </c>
      <c r="H107" s="61">
        <v>30</v>
      </c>
      <c r="I107" s="62" t="s">
        <v>87</v>
      </c>
    </row>
    <row r="108" spans="1:9" ht="33.75" customHeight="1" thickBot="1">
      <c r="A108" s="62">
        <v>49</v>
      </c>
      <c r="B108" s="69"/>
      <c r="C108" s="72" t="s">
        <v>7</v>
      </c>
      <c r="D108" s="53" t="s">
        <v>179</v>
      </c>
      <c r="E108" s="61">
        <v>5.28</v>
      </c>
      <c r="F108" s="61">
        <v>0.24</v>
      </c>
      <c r="G108" s="61">
        <v>14.76</v>
      </c>
      <c r="H108" s="61">
        <v>70.5</v>
      </c>
      <c r="I108" s="62">
        <v>122</v>
      </c>
    </row>
    <row r="109" spans="1:9" ht="33.75" customHeight="1" thickBot="1">
      <c r="A109" s="62">
        <v>50</v>
      </c>
      <c r="B109" s="69"/>
      <c r="C109" s="72" t="s">
        <v>3</v>
      </c>
      <c r="D109" s="53" t="s">
        <v>75</v>
      </c>
      <c r="E109" s="61">
        <v>0.66</v>
      </c>
      <c r="F109" s="61">
        <v>0.12</v>
      </c>
      <c r="G109" s="61">
        <v>3.34</v>
      </c>
      <c r="H109" s="61">
        <v>17.4</v>
      </c>
      <c r="I109" s="62">
        <v>123</v>
      </c>
    </row>
    <row r="110" spans="1:9" ht="36.75" customHeight="1" thickBot="1">
      <c r="A110" s="131" t="s">
        <v>157</v>
      </c>
      <c r="B110" s="158"/>
      <c r="C110" s="72"/>
      <c r="D110" s="94">
        <f>D103+D104+D105+D106+D107+D108+D109</f>
        <v>500</v>
      </c>
      <c r="E110" s="81">
        <f>E103+E104+E105+E106+E107+E108+E109</f>
        <v>21.55</v>
      </c>
      <c r="F110" s="81">
        <f>F103+F104+F105+F106+F107+F108+F109</f>
        <v>15.169999999999998</v>
      </c>
      <c r="G110" s="81">
        <f>G103+G104+G105+G106+G107+G108+G109</f>
        <v>77.63000000000001</v>
      </c>
      <c r="H110" s="81">
        <f>H103+H104+H105+H106+H107+H108+H109</f>
        <v>541.9</v>
      </c>
      <c r="I110" s="31"/>
    </row>
    <row r="111" spans="1:9" ht="33" customHeight="1" thickBot="1">
      <c r="A111" s="31"/>
      <c r="B111" s="85"/>
      <c r="C111" s="72"/>
      <c r="D111" s="53"/>
      <c r="E111" s="61" t="s">
        <v>0</v>
      </c>
      <c r="F111" s="61" t="s">
        <v>1</v>
      </c>
      <c r="G111" s="61" t="s">
        <v>2</v>
      </c>
      <c r="H111" s="61" t="s">
        <v>6</v>
      </c>
      <c r="I111" s="30"/>
    </row>
    <row r="112" spans="1:9" ht="33.75" thickBot="1">
      <c r="A112" s="31"/>
      <c r="B112" s="31"/>
      <c r="C112" s="67" t="s">
        <v>58</v>
      </c>
      <c r="D112" s="64"/>
      <c r="E112" s="30">
        <f>E85+E88+E97+E101+E110</f>
        <v>62.989999999999995</v>
      </c>
      <c r="F112" s="30">
        <f>F85+F88+F97+F101+F110</f>
        <v>66.03</v>
      </c>
      <c r="G112" s="30">
        <f>G85+G88+G97+G101+G110</f>
        <v>268.36</v>
      </c>
      <c r="H112" s="30">
        <f>H85+H88+H97+H101+H110</f>
        <v>1985.9700000000003</v>
      </c>
      <c r="I112" s="30"/>
    </row>
    <row r="113" spans="1:9" ht="33.75" customHeight="1" thickBot="1">
      <c r="A113" s="139" t="s">
        <v>129</v>
      </c>
      <c r="B113" s="140"/>
      <c r="C113" s="140"/>
      <c r="D113" s="140"/>
      <c r="E113" s="140"/>
      <c r="F113" s="140"/>
      <c r="G113" s="140"/>
      <c r="H113" s="140"/>
      <c r="I113" s="141"/>
    </row>
    <row r="114" spans="1:9" ht="27.75" customHeight="1" thickBot="1">
      <c r="A114" s="139"/>
      <c r="B114" s="140"/>
      <c r="C114" s="140"/>
      <c r="D114" s="140"/>
      <c r="E114" s="140"/>
      <c r="F114" s="140"/>
      <c r="G114" s="140"/>
      <c r="H114" s="140"/>
      <c r="I114" s="141"/>
    </row>
    <row r="115" spans="1:9" ht="33.75" customHeight="1" thickBot="1">
      <c r="A115" s="142" t="s">
        <v>8</v>
      </c>
      <c r="B115" s="142" t="s">
        <v>48</v>
      </c>
      <c r="C115" s="119" t="s">
        <v>4</v>
      </c>
      <c r="D115" s="156" t="s">
        <v>162</v>
      </c>
      <c r="E115" s="139" t="s">
        <v>5</v>
      </c>
      <c r="F115" s="140"/>
      <c r="G115" s="141"/>
      <c r="H115" s="119" t="s">
        <v>6</v>
      </c>
      <c r="I115" s="119" t="s">
        <v>49</v>
      </c>
    </row>
    <row r="116" spans="1:9" ht="32.25" customHeight="1" thickBot="1">
      <c r="A116" s="155"/>
      <c r="B116" s="143"/>
      <c r="C116" s="149"/>
      <c r="D116" s="157"/>
      <c r="E116" s="61" t="s">
        <v>0</v>
      </c>
      <c r="F116" s="61" t="s">
        <v>1</v>
      </c>
      <c r="G116" s="61" t="s">
        <v>2</v>
      </c>
      <c r="H116" s="149"/>
      <c r="I116" s="120"/>
    </row>
    <row r="117" spans="1:9" ht="33.75" thickBot="1">
      <c r="A117" s="62">
        <v>1</v>
      </c>
      <c r="B117" s="62">
        <v>2</v>
      </c>
      <c r="C117" s="63">
        <v>3</v>
      </c>
      <c r="D117" s="64" t="s">
        <v>68</v>
      </c>
      <c r="E117" s="63">
        <v>5</v>
      </c>
      <c r="F117" s="63">
        <v>6</v>
      </c>
      <c r="G117" s="63">
        <v>7</v>
      </c>
      <c r="H117" s="63">
        <v>8</v>
      </c>
      <c r="I117" s="63">
        <v>10</v>
      </c>
    </row>
    <row r="118" spans="1:9" ht="32.25" customHeight="1" thickBot="1">
      <c r="A118" s="121" t="s">
        <v>56</v>
      </c>
      <c r="B118" s="122"/>
      <c r="C118" s="122"/>
      <c r="D118" s="122"/>
      <c r="E118" s="122"/>
      <c r="F118" s="122"/>
      <c r="G118" s="122"/>
      <c r="H118" s="122"/>
      <c r="I118" s="123"/>
    </row>
    <row r="119" spans="1:9" ht="33.75" thickBot="1">
      <c r="A119" s="121" t="s">
        <v>51</v>
      </c>
      <c r="B119" s="127"/>
      <c r="C119" s="127"/>
      <c r="D119" s="127"/>
      <c r="E119" s="127"/>
      <c r="F119" s="127"/>
      <c r="G119" s="127"/>
      <c r="H119" s="127"/>
      <c r="I119" s="128"/>
    </row>
    <row r="120" spans="1:9" ht="38.25" customHeight="1" thickBot="1">
      <c r="A120" s="62">
        <v>51</v>
      </c>
      <c r="B120" s="62"/>
      <c r="C120" s="66" t="s">
        <v>71</v>
      </c>
      <c r="D120" s="64" t="s">
        <v>131</v>
      </c>
      <c r="E120" s="61">
        <v>4.12</v>
      </c>
      <c r="F120" s="61">
        <v>5.19</v>
      </c>
      <c r="G120" s="61">
        <v>15.86</v>
      </c>
      <c r="H120" s="61">
        <v>130</v>
      </c>
      <c r="I120" s="62">
        <v>180</v>
      </c>
    </row>
    <row r="121" spans="1:9" ht="33.75" thickBot="1">
      <c r="A121" s="62">
        <v>16</v>
      </c>
      <c r="B121" s="62"/>
      <c r="C121" s="66" t="s">
        <v>84</v>
      </c>
      <c r="D121" s="64" t="s">
        <v>44</v>
      </c>
      <c r="E121" s="61">
        <v>0</v>
      </c>
      <c r="F121" s="61">
        <v>0</v>
      </c>
      <c r="G121" s="61">
        <v>8.01</v>
      </c>
      <c r="H121" s="61">
        <v>30</v>
      </c>
      <c r="I121" s="62" t="s">
        <v>87</v>
      </c>
    </row>
    <row r="122" spans="1:9" ht="33">
      <c r="A122" s="55">
        <v>3</v>
      </c>
      <c r="B122" s="55"/>
      <c r="C122" s="70" t="s">
        <v>78</v>
      </c>
      <c r="D122" s="57" t="s">
        <v>79</v>
      </c>
      <c r="E122" s="56">
        <v>1.96</v>
      </c>
      <c r="F122" s="56">
        <v>4.37</v>
      </c>
      <c r="G122" s="56">
        <v>12.51</v>
      </c>
      <c r="H122" s="56">
        <v>98</v>
      </c>
      <c r="I122" s="55">
        <v>107</v>
      </c>
    </row>
    <row r="123" spans="1:9" ht="33">
      <c r="A123" s="124" t="s">
        <v>147</v>
      </c>
      <c r="B123" s="125"/>
      <c r="C123" s="72"/>
      <c r="D123" s="73" t="s">
        <v>146</v>
      </c>
      <c r="E123" s="80">
        <f>E120+E121+E122</f>
        <v>6.08</v>
      </c>
      <c r="F123" s="80">
        <f>F120+F121+F122</f>
        <v>9.56</v>
      </c>
      <c r="G123" s="80">
        <f>G120+G121+G122</f>
        <v>36.379999999999995</v>
      </c>
      <c r="H123" s="80">
        <f>H120+H121+H122</f>
        <v>258</v>
      </c>
      <c r="I123" s="71"/>
    </row>
    <row r="124" spans="1:9" ht="33.75" thickBot="1">
      <c r="A124" s="148" t="s">
        <v>132</v>
      </c>
      <c r="B124" s="134"/>
      <c r="C124" s="134"/>
      <c r="D124" s="134"/>
      <c r="E124" s="134"/>
      <c r="F124" s="134"/>
      <c r="G124" s="134"/>
      <c r="H124" s="134"/>
      <c r="I124" s="135"/>
    </row>
    <row r="125" spans="1:9" ht="69" customHeight="1">
      <c r="A125" s="77">
        <v>4</v>
      </c>
      <c r="B125" s="77"/>
      <c r="C125" s="78" t="s">
        <v>72</v>
      </c>
      <c r="D125" s="57" t="s">
        <v>194</v>
      </c>
      <c r="E125" s="56">
        <v>0.44</v>
      </c>
      <c r="F125" s="56">
        <v>0.44</v>
      </c>
      <c r="G125" s="56">
        <v>11.44</v>
      </c>
      <c r="H125" s="56">
        <v>49.5</v>
      </c>
      <c r="I125" s="55">
        <v>126</v>
      </c>
    </row>
    <row r="126" spans="1:9" ht="31.5" customHeight="1">
      <c r="A126" s="129" t="s">
        <v>148</v>
      </c>
      <c r="B126" s="130"/>
      <c r="C126" s="72"/>
      <c r="D126" s="82" t="str">
        <f>D125</f>
        <v>110</v>
      </c>
      <c r="E126" s="80">
        <f>E125</f>
        <v>0.44</v>
      </c>
      <c r="F126" s="80">
        <f>F125</f>
        <v>0.44</v>
      </c>
      <c r="G126" s="80">
        <f>G125</f>
        <v>11.44</v>
      </c>
      <c r="H126" s="80">
        <f>H125</f>
        <v>49.5</v>
      </c>
      <c r="I126" s="71"/>
    </row>
    <row r="127" spans="1:9" ht="33.75" customHeight="1" thickBot="1">
      <c r="A127" s="133" t="s">
        <v>139</v>
      </c>
      <c r="B127" s="159"/>
      <c r="C127" s="159"/>
      <c r="D127" s="159"/>
      <c r="E127" s="159"/>
      <c r="F127" s="159"/>
      <c r="G127" s="159"/>
      <c r="H127" s="159"/>
      <c r="I127" s="160"/>
    </row>
    <row r="128" spans="1:9" ht="32.25" customHeight="1" thickBot="1">
      <c r="A128" s="62">
        <v>52</v>
      </c>
      <c r="B128" s="62"/>
      <c r="C128" s="79" t="s">
        <v>99</v>
      </c>
      <c r="D128" s="63">
        <v>50</v>
      </c>
      <c r="E128" s="61">
        <v>0.93</v>
      </c>
      <c r="F128" s="61">
        <v>5.14</v>
      </c>
      <c r="G128" s="61">
        <v>5.2</v>
      </c>
      <c r="H128" s="61">
        <v>71</v>
      </c>
      <c r="I128" s="68">
        <v>78</v>
      </c>
    </row>
    <row r="129" spans="1:9" ht="66.75" thickBot="1">
      <c r="A129" s="62">
        <v>53</v>
      </c>
      <c r="B129" s="62"/>
      <c r="C129" s="76" t="s">
        <v>181</v>
      </c>
      <c r="D129" s="64" t="s">
        <v>182</v>
      </c>
      <c r="E129" s="61">
        <v>4.24</v>
      </c>
      <c r="F129" s="61">
        <v>5.68</v>
      </c>
      <c r="G129" s="61">
        <v>6.58</v>
      </c>
      <c r="H129" s="61">
        <v>108</v>
      </c>
      <c r="I129" s="62" t="s">
        <v>210</v>
      </c>
    </row>
    <row r="130" spans="1:9" ht="33.75" thickBot="1">
      <c r="A130" s="62">
        <v>54</v>
      </c>
      <c r="B130" s="62"/>
      <c r="C130" s="76" t="s">
        <v>112</v>
      </c>
      <c r="D130" s="64" t="s">
        <v>175</v>
      </c>
      <c r="E130" s="61">
        <v>5.43</v>
      </c>
      <c r="F130" s="61">
        <v>2.41</v>
      </c>
      <c r="G130" s="61">
        <v>10.56</v>
      </c>
      <c r="H130" s="61">
        <v>97</v>
      </c>
      <c r="I130" s="62" t="s">
        <v>183</v>
      </c>
    </row>
    <row r="131" spans="1:9" ht="33.75" thickBot="1">
      <c r="A131" s="62">
        <v>26</v>
      </c>
      <c r="B131" s="62"/>
      <c r="C131" s="76" t="s">
        <v>81</v>
      </c>
      <c r="D131" s="63">
        <v>130</v>
      </c>
      <c r="E131" s="61">
        <v>2.76</v>
      </c>
      <c r="F131" s="61">
        <v>4.29</v>
      </c>
      <c r="G131" s="61">
        <v>14.1</v>
      </c>
      <c r="H131" s="61">
        <v>121</v>
      </c>
      <c r="I131" s="62">
        <v>441</v>
      </c>
    </row>
    <row r="132" spans="1:9" ht="33.75" thickBot="1">
      <c r="A132" s="62">
        <v>55</v>
      </c>
      <c r="B132" s="62"/>
      <c r="C132" s="66" t="s">
        <v>184</v>
      </c>
      <c r="D132" s="63">
        <v>180</v>
      </c>
      <c r="E132" s="61">
        <v>0</v>
      </c>
      <c r="F132" s="61">
        <v>0</v>
      </c>
      <c r="G132" s="61">
        <v>14.53</v>
      </c>
      <c r="H132" s="61">
        <v>58.14</v>
      </c>
      <c r="I132" s="62">
        <v>631</v>
      </c>
    </row>
    <row r="133" spans="1:9" ht="33.75" thickBot="1">
      <c r="A133" s="62">
        <v>9</v>
      </c>
      <c r="B133" s="62"/>
      <c r="C133" s="66" t="s">
        <v>7</v>
      </c>
      <c r="D133" s="63">
        <v>15</v>
      </c>
      <c r="E133" s="61">
        <v>1.14</v>
      </c>
      <c r="F133" s="61">
        <v>0.12</v>
      </c>
      <c r="G133" s="61">
        <v>7.38</v>
      </c>
      <c r="H133" s="61">
        <v>35.25</v>
      </c>
      <c r="I133" s="62">
        <v>122</v>
      </c>
    </row>
    <row r="134" spans="1:9" ht="33.75" thickBot="1">
      <c r="A134" s="55">
        <v>10</v>
      </c>
      <c r="B134" s="55"/>
      <c r="C134" s="70" t="s">
        <v>3</v>
      </c>
      <c r="D134" s="63">
        <v>35</v>
      </c>
      <c r="E134" s="61">
        <v>2.31</v>
      </c>
      <c r="F134" s="61">
        <v>0.42</v>
      </c>
      <c r="G134" s="61">
        <v>11.69</v>
      </c>
      <c r="H134" s="61">
        <v>60.9</v>
      </c>
      <c r="I134" s="55">
        <v>123</v>
      </c>
    </row>
    <row r="135" spans="1:9" ht="33.75" thickBot="1">
      <c r="A135" s="131" t="s">
        <v>152</v>
      </c>
      <c r="B135" s="132"/>
      <c r="C135" s="66"/>
      <c r="D135" s="63">
        <v>710</v>
      </c>
      <c r="E135" s="81">
        <f>E128+E129+E130+E131+E132+E133+E134</f>
        <v>16.81</v>
      </c>
      <c r="F135" s="81">
        <f>F128+F129+F130+F131+F132+F133+F134</f>
        <v>18.060000000000002</v>
      </c>
      <c r="G135" s="81">
        <f>G128+G129+G130+G131+G132+G133+G134</f>
        <v>70.04</v>
      </c>
      <c r="H135" s="81">
        <f>H128+H129+H130+H131+H132+H133+H134</f>
        <v>551.29</v>
      </c>
      <c r="I135" s="62"/>
    </row>
    <row r="136" spans="1:9" ht="33.75" customHeight="1" thickBot="1">
      <c r="A136" s="121" t="s">
        <v>134</v>
      </c>
      <c r="B136" s="122"/>
      <c r="C136" s="122"/>
      <c r="D136" s="122"/>
      <c r="E136" s="122"/>
      <c r="F136" s="122"/>
      <c r="G136" s="122"/>
      <c r="H136" s="122"/>
      <c r="I136" s="123"/>
    </row>
    <row r="137" spans="1:9" ht="72" customHeight="1" thickBot="1">
      <c r="A137" s="62">
        <v>28</v>
      </c>
      <c r="B137" s="62"/>
      <c r="C137" s="66" t="s">
        <v>47</v>
      </c>
      <c r="D137" s="64" t="s">
        <v>114</v>
      </c>
      <c r="E137" s="61">
        <v>4.6</v>
      </c>
      <c r="F137" s="61">
        <v>4.38</v>
      </c>
      <c r="G137" s="61">
        <v>8.18</v>
      </c>
      <c r="H137" s="61">
        <v>94.52</v>
      </c>
      <c r="I137" s="62">
        <v>530</v>
      </c>
    </row>
    <row r="138" spans="1:9" ht="68.25" customHeight="1">
      <c r="A138" s="55">
        <v>56</v>
      </c>
      <c r="B138" s="55"/>
      <c r="C138" s="78" t="s">
        <v>74</v>
      </c>
      <c r="D138" s="57" t="s">
        <v>83</v>
      </c>
      <c r="E138" s="56">
        <v>1.4</v>
      </c>
      <c r="F138" s="56">
        <v>1.65</v>
      </c>
      <c r="G138" s="56">
        <v>38.65</v>
      </c>
      <c r="H138" s="56">
        <v>177</v>
      </c>
      <c r="I138" s="55">
        <v>604</v>
      </c>
    </row>
    <row r="139" spans="1:9" ht="33">
      <c r="A139" s="124" t="s">
        <v>154</v>
      </c>
      <c r="B139" s="125"/>
      <c r="C139" s="72"/>
      <c r="D139" s="82">
        <f>D137+D63</f>
        <v>250</v>
      </c>
      <c r="E139" s="80">
        <f>E137+E63</f>
        <v>8.67</v>
      </c>
      <c r="F139" s="80">
        <f>F137+F63</f>
        <v>7.51</v>
      </c>
      <c r="G139" s="80">
        <f>G137+G63</f>
        <v>35.769999999999996</v>
      </c>
      <c r="H139" s="80">
        <f>H137+H63</f>
        <v>249.51999999999998</v>
      </c>
      <c r="I139" s="91"/>
    </row>
    <row r="140" spans="1:9" ht="33.75" thickBot="1">
      <c r="A140" s="148" t="s">
        <v>190</v>
      </c>
      <c r="B140" s="134"/>
      <c r="C140" s="134"/>
      <c r="D140" s="134"/>
      <c r="E140" s="134"/>
      <c r="F140" s="134"/>
      <c r="G140" s="134"/>
      <c r="H140" s="134"/>
      <c r="I140" s="135"/>
    </row>
    <row r="141" spans="1:9" ht="38.25" customHeight="1" thickBot="1">
      <c r="A141" s="62">
        <v>57</v>
      </c>
      <c r="B141" s="62"/>
      <c r="C141" s="79" t="s">
        <v>187</v>
      </c>
      <c r="D141" s="64" t="s">
        <v>175</v>
      </c>
      <c r="E141" s="61">
        <v>14.72</v>
      </c>
      <c r="F141" s="61">
        <v>6.92</v>
      </c>
      <c r="G141" s="61">
        <v>5.55</v>
      </c>
      <c r="H141" s="61">
        <v>158</v>
      </c>
      <c r="I141" s="62" t="s">
        <v>232</v>
      </c>
    </row>
    <row r="142" spans="1:9" ht="33.75" thickBot="1">
      <c r="A142" s="62">
        <v>58</v>
      </c>
      <c r="B142" s="62"/>
      <c r="C142" s="76" t="s">
        <v>188</v>
      </c>
      <c r="D142" s="64" t="s">
        <v>180</v>
      </c>
      <c r="E142" s="61">
        <v>3.99</v>
      </c>
      <c r="F142" s="61">
        <v>3.87</v>
      </c>
      <c r="G142" s="61">
        <v>28.27</v>
      </c>
      <c r="H142" s="61">
        <v>167</v>
      </c>
      <c r="I142" s="62">
        <v>257</v>
      </c>
    </row>
    <row r="143" spans="1:9" ht="36" customHeight="1" thickBot="1">
      <c r="A143" s="62">
        <v>59</v>
      </c>
      <c r="B143" s="62"/>
      <c r="C143" s="78" t="s">
        <v>171</v>
      </c>
      <c r="D143" s="64" t="s">
        <v>131</v>
      </c>
      <c r="E143" s="61">
        <v>0.95</v>
      </c>
      <c r="F143" s="61">
        <v>0.19</v>
      </c>
      <c r="G143" s="61">
        <v>19.19</v>
      </c>
      <c r="H143" s="61">
        <v>87.4</v>
      </c>
      <c r="I143" s="62">
        <v>532</v>
      </c>
    </row>
    <row r="144" spans="1:9" ht="36" customHeight="1" thickBot="1">
      <c r="A144" s="62">
        <v>49</v>
      </c>
      <c r="B144" s="69"/>
      <c r="C144" s="72" t="s">
        <v>7</v>
      </c>
      <c r="D144" s="53" t="s">
        <v>179</v>
      </c>
      <c r="E144" s="61">
        <v>5.28</v>
      </c>
      <c r="F144" s="61">
        <v>0.24</v>
      </c>
      <c r="G144" s="61">
        <v>14.76</v>
      </c>
      <c r="H144" s="61">
        <v>70.5</v>
      </c>
      <c r="I144" s="62">
        <v>122</v>
      </c>
    </row>
    <row r="145" spans="1:9" ht="36" customHeight="1" thickBot="1">
      <c r="A145" s="62">
        <v>60</v>
      </c>
      <c r="B145" s="69"/>
      <c r="C145" s="72" t="s">
        <v>3</v>
      </c>
      <c r="D145" s="53" t="s">
        <v>120</v>
      </c>
      <c r="E145" s="61">
        <v>0.99</v>
      </c>
      <c r="F145" s="61">
        <v>0.18</v>
      </c>
      <c r="G145" s="61">
        <v>5.01</v>
      </c>
      <c r="H145" s="61">
        <v>26.1</v>
      </c>
      <c r="I145" s="62">
        <v>123</v>
      </c>
    </row>
    <row r="146" spans="1:9" ht="35.25" customHeight="1" thickBot="1">
      <c r="A146" s="131" t="s">
        <v>157</v>
      </c>
      <c r="B146" s="132"/>
      <c r="C146" s="67"/>
      <c r="D146" s="64" t="s">
        <v>189</v>
      </c>
      <c r="E146" s="81">
        <f>E141+E142+E143+E144+E145</f>
        <v>25.93</v>
      </c>
      <c r="F146" s="81">
        <f>F141+F142+F143+F144+F145</f>
        <v>11.399999999999999</v>
      </c>
      <c r="G146" s="81">
        <f>G141+G142+G143+G144+G145</f>
        <v>72.78000000000002</v>
      </c>
      <c r="H146" s="81">
        <f>H141+H142+H143+H144+H145</f>
        <v>509</v>
      </c>
      <c r="I146" s="31"/>
    </row>
    <row r="147" spans="1:9" ht="37.5" customHeight="1" thickBot="1">
      <c r="A147" s="31"/>
      <c r="B147" s="31"/>
      <c r="C147" s="66"/>
      <c r="D147" s="64"/>
      <c r="E147" s="61" t="s">
        <v>0</v>
      </c>
      <c r="F147" s="61" t="s">
        <v>1</v>
      </c>
      <c r="G147" s="61" t="s">
        <v>2</v>
      </c>
      <c r="H147" s="61" t="s">
        <v>76</v>
      </c>
      <c r="I147" s="30"/>
    </row>
    <row r="148" spans="1:9" ht="37.5" customHeight="1" thickBot="1">
      <c r="A148" s="31"/>
      <c r="B148" s="31"/>
      <c r="C148" s="66" t="s">
        <v>59</v>
      </c>
      <c r="D148" s="64"/>
      <c r="E148" s="30">
        <f>E123+E126+E135+E139+E146</f>
        <v>57.93</v>
      </c>
      <c r="F148" s="30">
        <f>F123+F126+F135+F139+F146</f>
        <v>46.97</v>
      </c>
      <c r="G148" s="30">
        <f>G123+G126+G135+G139+G146</f>
        <v>226.41000000000003</v>
      </c>
      <c r="H148" s="30">
        <f>H123+H126+H135+H139+H146</f>
        <v>1617.31</v>
      </c>
      <c r="I148" s="30"/>
    </row>
    <row r="149" spans="1:9" ht="33.75" customHeight="1" thickBot="1">
      <c r="A149" s="139" t="s">
        <v>46</v>
      </c>
      <c r="B149" s="140"/>
      <c r="C149" s="140"/>
      <c r="D149" s="140"/>
      <c r="E149" s="140"/>
      <c r="F149" s="140"/>
      <c r="G149" s="140"/>
      <c r="H149" s="140"/>
      <c r="I149" s="141"/>
    </row>
    <row r="150" spans="1:9" ht="26.25" customHeight="1" thickBot="1">
      <c r="A150" s="139"/>
      <c r="B150" s="140"/>
      <c r="C150" s="140"/>
      <c r="D150" s="140"/>
      <c r="E150" s="140"/>
      <c r="F150" s="140"/>
      <c r="G150" s="140"/>
      <c r="H150" s="140"/>
      <c r="I150" s="141"/>
    </row>
    <row r="151" spans="1:9" ht="33.75" customHeight="1" thickBot="1">
      <c r="A151" s="142" t="s">
        <v>8</v>
      </c>
      <c r="B151" s="142" t="s">
        <v>48</v>
      </c>
      <c r="C151" s="119" t="s">
        <v>4</v>
      </c>
      <c r="D151" s="156" t="s">
        <v>162</v>
      </c>
      <c r="E151" s="139" t="s">
        <v>5</v>
      </c>
      <c r="F151" s="140"/>
      <c r="G151" s="141"/>
      <c r="H151" s="119" t="s">
        <v>6</v>
      </c>
      <c r="I151" s="119" t="s">
        <v>49</v>
      </c>
    </row>
    <row r="152" spans="1:9" ht="33.75" customHeight="1" thickBot="1">
      <c r="A152" s="155"/>
      <c r="B152" s="143"/>
      <c r="C152" s="149"/>
      <c r="D152" s="157"/>
      <c r="E152" s="61" t="s">
        <v>0</v>
      </c>
      <c r="F152" s="61" t="s">
        <v>1</v>
      </c>
      <c r="G152" s="61" t="s">
        <v>2</v>
      </c>
      <c r="H152" s="149"/>
      <c r="I152" s="120"/>
    </row>
    <row r="153" spans="1:9" ht="33.75" thickBot="1">
      <c r="A153" s="62">
        <v>1</v>
      </c>
      <c r="B153" s="62">
        <v>2</v>
      </c>
      <c r="C153" s="63">
        <v>3</v>
      </c>
      <c r="D153" s="64" t="s">
        <v>68</v>
      </c>
      <c r="E153" s="63">
        <v>5</v>
      </c>
      <c r="F153" s="63">
        <v>6</v>
      </c>
      <c r="G153" s="63">
        <v>7</v>
      </c>
      <c r="H153" s="63">
        <v>8</v>
      </c>
      <c r="I153" s="63">
        <v>10</v>
      </c>
    </row>
    <row r="154" spans="1:9" ht="33.75" customHeight="1">
      <c r="A154" s="177" t="s">
        <v>60</v>
      </c>
      <c r="B154" s="178"/>
      <c r="C154" s="178"/>
      <c r="D154" s="178"/>
      <c r="E154" s="178"/>
      <c r="F154" s="178"/>
      <c r="G154" s="178"/>
      <c r="H154" s="178"/>
      <c r="I154" s="179"/>
    </row>
    <row r="155" spans="1:9" ht="33.75" thickBot="1">
      <c r="A155" s="161" t="s">
        <v>51</v>
      </c>
      <c r="B155" s="147"/>
      <c r="C155" s="147"/>
      <c r="D155" s="147"/>
      <c r="E155" s="147"/>
      <c r="F155" s="147"/>
      <c r="G155" s="147"/>
      <c r="H155" s="147"/>
      <c r="I155" s="147"/>
    </row>
    <row r="156" spans="1:9" ht="33.75" thickBot="1">
      <c r="A156" s="71">
        <v>14</v>
      </c>
      <c r="B156" s="71"/>
      <c r="C156" s="72" t="s">
        <v>164</v>
      </c>
      <c r="D156" s="73" t="s">
        <v>165</v>
      </c>
      <c r="E156" s="61">
        <v>5.1</v>
      </c>
      <c r="F156" s="61">
        <v>4.6</v>
      </c>
      <c r="G156" s="61">
        <v>0.3</v>
      </c>
      <c r="H156" s="61">
        <v>63</v>
      </c>
      <c r="I156" s="71">
        <v>310</v>
      </c>
    </row>
    <row r="157" spans="1:9" ht="38.25" customHeight="1" thickBot="1">
      <c r="A157" s="58">
        <v>61</v>
      </c>
      <c r="B157" s="58"/>
      <c r="C157" s="76" t="s">
        <v>191</v>
      </c>
      <c r="D157" s="58" t="s">
        <v>192</v>
      </c>
      <c r="E157" s="59">
        <v>18.95</v>
      </c>
      <c r="F157" s="59">
        <v>12.31</v>
      </c>
      <c r="G157" s="59">
        <v>39.25</v>
      </c>
      <c r="H157" s="59">
        <v>360</v>
      </c>
      <c r="I157" s="58" t="s">
        <v>233</v>
      </c>
    </row>
    <row r="158" spans="1:9" ht="33.75" thickBot="1">
      <c r="A158" s="62">
        <v>2</v>
      </c>
      <c r="B158" s="62"/>
      <c r="C158" s="67" t="s">
        <v>43</v>
      </c>
      <c r="D158" s="63">
        <v>180</v>
      </c>
      <c r="E158" s="61">
        <v>1.66</v>
      </c>
      <c r="F158" s="61">
        <v>3.04</v>
      </c>
      <c r="G158" s="61">
        <v>14.44</v>
      </c>
      <c r="H158" s="61">
        <v>93</v>
      </c>
      <c r="I158" s="68">
        <v>514</v>
      </c>
    </row>
    <row r="159" spans="1:9" ht="33">
      <c r="A159" s="55">
        <v>37</v>
      </c>
      <c r="B159" s="55"/>
      <c r="C159" s="78" t="s">
        <v>98</v>
      </c>
      <c r="D159" s="57" t="s">
        <v>169</v>
      </c>
      <c r="E159" s="56">
        <v>3.03</v>
      </c>
      <c r="F159" s="56">
        <v>6.98</v>
      </c>
      <c r="G159" s="56">
        <v>12.51</v>
      </c>
      <c r="H159" s="56">
        <v>130</v>
      </c>
      <c r="I159" s="55">
        <v>104</v>
      </c>
    </row>
    <row r="160" spans="1:9" ht="33">
      <c r="A160" s="124" t="s">
        <v>147</v>
      </c>
      <c r="B160" s="125"/>
      <c r="C160" s="72"/>
      <c r="D160" s="73" t="s">
        <v>193</v>
      </c>
      <c r="E160" s="80">
        <f>E156+E157+E158+E159</f>
        <v>28.74</v>
      </c>
      <c r="F160" s="80">
        <f>F156+F157+F158+F159</f>
        <v>26.93</v>
      </c>
      <c r="G160" s="80">
        <f>G156+G157+G158+G159</f>
        <v>66.5</v>
      </c>
      <c r="H160" s="80">
        <f>H156+H157+H158+H159</f>
        <v>646</v>
      </c>
      <c r="I160" s="71"/>
    </row>
    <row r="161" spans="1:9" ht="33.75" thickBot="1">
      <c r="A161" s="148" t="s">
        <v>132</v>
      </c>
      <c r="B161" s="134"/>
      <c r="C161" s="134"/>
      <c r="D161" s="134"/>
      <c r="E161" s="134"/>
      <c r="F161" s="134"/>
      <c r="G161" s="134"/>
      <c r="H161" s="134"/>
      <c r="I161" s="135"/>
    </row>
    <row r="162" spans="1:9" ht="67.5" customHeight="1">
      <c r="A162" s="77">
        <v>4</v>
      </c>
      <c r="B162" s="77"/>
      <c r="C162" s="78" t="s">
        <v>72</v>
      </c>
      <c r="D162" s="57" t="s">
        <v>194</v>
      </c>
      <c r="E162" s="56">
        <v>0.44</v>
      </c>
      <c r="F162" s="56">
        <v>0.44</v>
      </c>
      <c r="G162" s="56">
        <v>11.44</v>
      </c>
      <c r="H162" s="56">
        <v>49.5</v>
      </c>
      <c r="I162" s="55">
        <v>126</v>
      </c>
    </row>
    <row r="163" spans="1:9" ht="39" customHeight="1">
      <c r="A163" s="129" t="s">
        <v>148</v>
      </c>
      <c r="B163" s="130"/>
      <c r="C163" s="72"/>
      <c r="D163" s="73" t="s">
        <v>194</v>
      </c>
      <c r="E163" s="80">
        <f>E162</f>
        <v>0.44</v>
      </c>
      <c r="F163" s="80">
        <f>F162</f>
        <v>0.44</v>
      </c>
      <c r="G163" s="80">
        <f>G162</f>
        <v>11.44</v>
      </c>
      <c r="H163" s="80">
        <f>H162</f>
        <v>49.5</v>
      </c>
      <c r="I163" s="71"/>
    </row>
    <row r="164" spans="1:9" s="7" customFormat="1" ht="33.75" customHeight="1" thickBot="1">
      <c r="A164" s="133" t="s">
        <v>140</v>
      </c>
      <c r="B164" s="159"/>
      <c r="C164" s="159"/>
      <c r="D164" s="159"/>
      <c r="E164" s="159"/>
      <c r="F164" s="159"/>
      <c r="G164" s="159"/>
      <c r="H164" s="159"/>
      <c r="I164" s="160"/>
    </row>
    <row r="165" spans="1:9" ht="33.75" thickBot="1">
      <c r="A165" s="62">
        <v>62</v>
      </c>
      <c r="B165" s="62"/>
      <c r="C165" s="76" t="s">
        <v>195</v>
      </c>
      <c r="D165" s="63">
        <v>50</v>
      </c>
      <c r="E165" s="61">
        <v>0.55</v>
      </c>
      <c r="F165" s="61">
        <v>2.11</v>
      </c>
      <c r="G165" s="61">
        <v>4.34</v>
      </c>
      <c r="H165" s="61">
        <v>39</v>
      </c>
      <c r="I165" s="68">
        <v>81</v>
      </c>
    </row>
    <row r="166" spans="1:9" ht="33.75" thickBot="1">
      <c r="A166" s="62">
        <v>63</v>
      </c>
      <c r="B166" s="62"/>
      <c r="C166" s="76" t="s">
        <v>196</v>
      </c>
      <c r="D166" s="64" t="s">
        <v>197</v>
      </c>
      <c r="E166" s="61">
        <v>6.36</v>
      </c>
      <c r="F166" s="61">
        <v>4.71</v>
      </c>
      <c r="G166" s="61">
        <v>16.97</v>
      </c>
      <c r="H166" s="61">
        <v>138</v>
      </c>
      <c r="I166" s="62" t="s">
        <v>118</v>
      </c>
    </row>
    <row r="167" spans="1:9" ht="33.75" thickBot="1">
      <c r="A167" s="62">
        <v>64</v>
      </c>
      <c r="B167" s="62"/>
      <c r="C167" s="76" t="s">
        <v>103</v>
      </c>
      <c r="D167" s="64" t="s">
        <v>85</v>
      </c>
      <c r="E167" s="61">
        <v>5.47</v>
      </c>
      <c r="F167" s="61">
        <v>6.91</v>
      </c>
      <c r="G167" s="61">
        <v>16.55</v>
      </c>
      <c r="H167" s="61">
        <v>153</v>
      </c>
      <c r="I167" s="62">
        <v>386</v>
      </c>
    </row>
    <row r="168" spans="1:9" ht="33.75" thickBot="1">
      <c r="A168" s="58">
        <v>47</v>
      </c>
      <c r="B168" s="58"/>
      <c r="C168" s="76" t="s">
        <v>94</v>
      </c>
      <c r="D168" s="60" t="s">
        <v>179</v>
      </c>
      <c r="E168" s="59">
        <v>0.33</v>
      </c>
      <c r="F168" s="59">
        <v>0.6</v>
      </c>
      <c r="G168" s="59">
        <v>1.79</v>
      </c>
      <c r="H168" s="59">
        <v>14</v>
      </c>
      <c r="I168" s="58">
        <v>468</v>
      </c>
    </row>
    <row r="169" spans="1:9" ht="33.75" thickBot="1">
      <c r="A169" s="62">
        <v>65</v>
      </c>
      <c r="B169" s="62"/>
      <c r="C169" s="76" t="s">
        <v>100</v>
      </c>
      <c r="D169" s="63">
        <v>130</v>
      </c>
      <c r="E169" s="61">
        <v>2.56</v>
      </c>
      <c r="F169" s="61">
        <v>3.2</v>
      </c>
      <c r="G169" s="61">
        <v>7.67</v>
      </c>
      <c r="H169" s="61">
        <v>77</v>
      </c>
      <c r="I169" s="62">
        <v>435</v>
      </c>
    </row>
    <row r="170" spans="1:9" ht="33.75" thickBot="1">
      <c r="A170" s="62">
        <v>27</v>
      </c>
      <c r="B170" s="62"/>
      <c r="C170" s="76" t="s">
        <v>82</v>
      </c>
      <c r="D170" s="63">
        <v>180</v>
      </c>
      <c r="E170" s="61">
        <v>0.1</v>
      </c>
      <c r="F170" s="61">
        <v>0</v>
      </c>
      <c r="G170" s="61">
        <v>17.33</v>
      </c>
      <c r="H170" s="61">
        <v>70</v>
      </c>
      <c r="I170" s="62">
        <v>516</v>
      </c>
    </row>
    <row r="171" spans="1:9" ht="33.75" thickBot="1">
      <c r="A171" s="62">
        <v>9</v>
      </c>
      <c r="B171" s="62"/>
      <c r="C171" s="66" t="s">
        <v>7</v>
      </c>
      <c r="D171" s="63">
        <v>15</v>
      </c>
      <c r="E171" s="61">
        <v>1.14</v>
      </c>
      <c r="F171" s="61">
        <v>0.12</v>
      </c>
      <c r="G171" s="61">
        <v>7.38</v>
      </c>
      <c r="H171" s="61">
        <v>35.25</v>
      </c>
      <c r="I171" s="62">
        <v>122</v>
      </c>
    </row>
    <row r="172" spans="1:9" ht="33.75" thickBot="1">
      <c r="A172" s="55">
        <v>10</v>
      </c>
      <c r="B172" s="55"/>
      <c r="C172" s="70" t="s">
        <v>3</v>
      </c>
      <c r="D172" s="63">
        <v>35</v>
      </c>
      <c r="E172" s="61">
        <v>2.31</v>
      </c>
      <c r="F172" s="61">
        <v>0.42</v>
      </c>
      <c r="G172" s="61">
        <v>11.69</v>
      </c>
      <c r="H172" s="61">
        <v>60.9</v>
      </c>
      <c r="I172" s="55">
        <v>123</v>
      </c>
    </row>
    <row r="173" spans="1:9" ht="33.75" thickBot="1">
      <c r="A173" s="131" t="s">
        <v>152</v>
      </c>
      <c r="B173" s="132"/>
      <c r="C173" s="66"/>
      <c r="D173" s="63">
        <v>705</v>
      </c>
      <c r="E173" s="81">
        <f>E165+E166+E167+E168+E169+E170+E171+E172</f>
        <v>18.819999999999997</v>
      </c>
      <c r="F173" s="81">
        <f>F165+F166+F167+F168+F169+F170+F171+F172</f>
        <v>18.070000000000004</v>
      </c>
      <c r="G173" s="81">
        <f>G165+G166+G167+G168+G169+G170+G171+G172</f>
        <v>83.72</v>
      </c>
      <c r="H173" s="81">
        <f>H165+H166+H167+H168+H169+H170+H171+H172</f>
        <v>587.15</v>
      </c>
      <c r="I173" s="31"/>
    </row>
    <row r="174" spans="1:9" ht="33.75" customHeight="1" thickBot="1">
      <c r="A174" s="121" t="s">
        <v>134</v>
      </c>
      <c r="B174" s="122"/>
      <c r="C174" s="122"/>
      <c r="D174" s="122"/>
      <c r="E174" s="122"/>
      <c r="F174" s="122"/>
      <c r="G174" s="122"/>
      <c r="H174" s="122"/>
      <c r="I174" s="123"/>
    </row>
    <row r="175" spans="1:9" ht="37.5" customHeight="1">
      <c r="A175" s="55">
        <v>11</v>
      </c>
      <c r="B175" s="55"/>
      <c r="C175" s="90" t="s">
        <v>153</v>
      </c>
      <c r="D175" s="57" t="s">
        <v>114</v>
      </c>
      <c r="E175" s="56">
        <v>4.59</v>
      </c>
      <c r="F175" s="56">
        <v>6.38</v>
      </c>
      <c r="G175" s="56">
        <v>10.08</v>
      </c>
      <c r="H175" s="56">
        <v>120.12</v>
      </c>
      <c r="I175" s="55">
        <v>529</v>
      </c>
    </row>
    <row r="176" spans="1:9" ht="33">
      <c r="A176" s="86">
        <v>66</v>
      </c>
      <c r="B176" s="101"/>
      <c r="C176" s="104" t="s">
        <v>239</v>
      </c>
      <c r="D176" s="103" t="s">
        <v>83</v>
      </c>
      <c r="E176" s="102">
        <v>4.79</v>
      </c>
      <c r="F176" s="102">
        <v>3.49</v>
      </c>
      <c r="G176" s="102">
        <v>19.6</v>
      </c>
      <c r="H176" s="102">
        <v>139</v>
      </c>
      <c r="I176" s="102" t="s">
        <v>240</v>
      </c>
    </row>
    <row r="177" spans="1:9" ht="33">
      <c r="A177" s="144" t="s">
        <v>154</v>
      </c>
      <c r="B177" s="144"/>
      <c r="C177" s="72"/>
      <c r="D177" s="82">
        <f>D175+D26</f>
        <v>250</v>
      </c>
      <c r="E177" s="80">
        <f>E175+E26</f>
        <v>7.91</v>
      </c>
      <c r="F177" s="80">
        <f>F175+F26</f>
        <v>9.49</v>
      </c>
      <c r="G177" s="80">
        <f>G175+G26</f>
        <v>30.04</v>
      </c>
      <c r="H177" s="80">
        <f>H175+H26</f>
        <v>244.12</v>
      </c>
      <c r="I177" s="74"/>
    </row>
    <row r="178" spans="1:9" ht="33">
      <c r="A178" s="146" t="s">
        <v>135</v>
      </c>
      <c r="B178" s="147"/>
      <c r="C178" s="147"/>
      <c r="D178" s="147"/>
      <c r="E178" s="147"/>
      <c r="F178" s="147"/>
      <c r="G178" s="147"/>
      <c r="H178" s="147"/>
      <c r="I178" s="147"/>
    </row>
    <row r="179" spans="1:9" ht="33.75" thickBot="1">
      <c r="A179" s="58">
        <v>67</v>
      </c>
      <c r="B179" s="58"/>
      <c r="C179" s="76" t="s">
        <v>93</v>
      </c>
      <c r="D179" s="60" t="s">
        <v>83</v>
      </c>
      <c r="E179" s="59">
        <v>0.4</v>
      </c>
      <c r="F179" s="59">
        <v>0.05</v>
      </c>
      <c r="G179" s="59">
        <v>1.3</v>
      </c>
      <c r="H179" s="59">
        <v>7</v>
      </c>
      <c r="I179" s="58">
        <v>121</v>
      </c>
    </row>
    <row r="180" spans="1:9" ht="34.5" customHeight="1" thickBot="1">
      <c r="A180" s="75">
        <v>68</v>
      </c>
      <c r="B180" s="75"/>
      <c r="C180" s="66" t="s">
        <v>198</v>
      </c>
      <c r="D180" s="63">
        <v>190</v>
      </c>
      <c r="E180" s="61">
        <v>3.35</v>
      </c>
      <c r="F180" s="61">
        <v>9.49</v>
      </c>
      <c r="G180" s="61">
        <v>20.89</v>
      </c>
      <c r="H180" s="61">
        <v>188</v>
      </c>
      <c r="I180" s="62" t="s">
        <v>234</v>
      </c>
    </row>
    <row r="181" spans="1:9" ht="33.75" thickBot="1">
      <c r="A181" s="62">
        <v>69</v>
      </c>
      <c r="B181" s="62"/>
      <c r="C181" s="76" t="s">
        <v>105</v>
      </c>
      <c r="D181" s="64" t="s">
        <v>44</v>
      </c>
      <c r="E181" s="61">
        <v>1.39</v>
      </c>
      <c r="F181" s="61">
        <v>1.47</v>
      </c>
      <c r="G181" s="61">
        <v>10.12</v>
      </c>
      <c r="H181" s="61">
        <v>56</v>
      </c>
      <c r="I181" s="62" t="s">
        <v>110</v>
      </c>
    </row>
    <row r="182" spans="1:9" s="8" customFormat="1" ht="33.75" customHeight="1" thickBot="1">
      <c r="A182" s="62">
        <v>49</v>
      </c>
      <c r="B182" s="62"/>
      <c r="C182" s="90" t="s">
        <v>7</v>
      </c>
      <c r="D182" s="64" t="s">
        <v>179</v>
      </c>
      <c r="E182" s="61">
        <v>5.28</v>
      </c>
      <c r="F182" s="61">
        <v>0.24</v>
      </c>
      <c r="G182" s="61">
        <v>14.76</v>
      </c>
      <c r="H182" s="61">
        <v>70.5</v>
      </c>
      <c r="I182" s="62">
        <v>122</v>
      </c>
    </row>
    <row r="183" spans="1:9" s="8" customFormat="1" ht="33.75" customHeight="1" thickBot="1">
      <c r="A183" s="62">
        <v>50</v>
      </c>
      <c r="B183" s="69"/>
      <c r="C183" s="96" t="s">
        <v>3</v>
      </c>
      <c r="D183" s="53" t="s">
        <v>75</v>
      </c>
      <c r="E183" s="61">
        <v>0.66</v>
      </c>
      <c r="F183" s="61">
        <v>0.12</v>
      </c>
      <c r="G183" s="61">
        <v>3.34</v>
      </c>
      <c r="H183" s="61">
        <v>17.4</v>
      </c>
      <c r="I183" s="62">
        <v>123</v>
      </c>
    </row>
    <row r="184" spans="1:9" s="8" customFormat="1" ht="33.75" customHeight="1">
      <c r="A184" s="175" t="s">
        <v>157</v>
      </c>
      <c r="B184" s="176"/>
      <c r="C184" s="96"/>
      <c r="D184" s="98">
        <f>D179+D180+D181+D182+D183</f>
        <v>460</v>
      </c>
      <c r="E184" s="99">
        <f>E179+E180+E181+E182+E183</f>
        <v>11.08</v>
      </c>
      <c r="F184" s="99">
        <f>F179+F180+F181+F182+F183</f>
        <v>11.370000000000001</v>
      </c>
      <c r="G184" s="99">
        <f>G179+G180+G181+G182+G183</f>
        <v>50.41</v>
      </c>
      <c r="H184" s="99">
        <f>H179+H180+H181+H182+H183</f>
        <v>338.9</v>
      </c>
      <c r="I184" s="55"/>
    </row>
    <row r="185" spans="1:9" s="8" customFormat="1" ht="36" customHeight="1">
      <c r="A185" s="83"/>
      <c r="B185" s="83"/>
      <c r="C185" s="97"/>
      <c r="D185" s="91"/>
      <c r="E185" s="74" t="s">
        <v>0</v>
      </c>
      <c r="F185" s="74" t="s">
        <v>1</v>
      </c>
      <c r="G185" s="74" t="s">
        <v>2</v>
      </c>
      <c r="H185" s="74" t="s">
        <v>76</v>
      </c>
      <c r="I185" s="100"/>
    </row>
    <row r="186" spans="1:9" ht="33">
      <c r="A186" s="83"/>
      <c r="B186" s="83"/>
      <c r="C186" s="72" t="s">
        <v>61</v>
      </c>
      <c r="D186" s="91"/>
      <c r="E186" s="100">
        <f>E160+E163+E173+E177+E184</f>
        <v>66.99</v>
      </c>
      <c r="F186" s="100">
        <f>F160+F163+F173+F177+F184</f>
        <v>66.30000000000001</v>
      </c>
      <c r="G186" s="100">
        <f>G160+G163+G173+G177+G184</f>
        <v>242.10999999999999</v>
      </c>
      <c r="H186" s="100">
        <f>H160+H163+H173+H177+H184</f>
        <v>1865.67</v>
      </c>
      <c r="I186" s="100"/>
    </row>
    <row r="187" spans="1:9" ht="33.75" customHeight="1">
      <c r="A187" s="152" t="s">
        <v>46</v>
      </c>
      <c r="B187" s="152"/>
      <c r="C187" s="152"/>
      <c r="D187" s="152"/>
      <c r="E187" s="152"/>
      <c r="F187" s="152"/>
      <c r="G187" s="152"/>
      <c r="H187" s="152"/>
      <c r="I187" s="152"/>
    </row>
    <row r="188" spans="1:9" ht="22.5" customHeight="1">
      <c r="A188" s="150"/>
      <c r="B188" s="150"/>
      <c r="C188" s="150"/>
      <c r="D188" s="150"/>
      <c r="E188" s="150"/>
      <c r="F188" s="150"/>
      <c r="G188" s="150"/>
      <c r="H188" s="150"/>
      <c r="I188" s="150"/>
    </row>
    <row r="189" spans="1:9" ht="33.75" customHeight="1">
      <c r="A189" s="144" t="s">
        <v>8</v>
      </c>
      <c r="B189" s="144" t="s">
        <v>48</v>
      </c>
      <c r="C189" s="152" t="s">
        <v>4</v>
      </c>
      <c r="D189" s="151" t="s">
        <v>162</v>
      </c>
      <c r="E189" s="152" t="s">
        <v>5</v>
      </c>
      <c r="F189" s="152"/>
      <c r="G189" s="152"/>
      <c r="H189" s="152" t="s">
        <v>6</v>
      </c>
      <c r="I189" s="153" t="s">
        <v>49</v>
      </c>
    </row>
    <row r="190" spans="1:9" ht="31.5" customHeight="1">
      <c r="A190" s="144"/>
      <c r="B190" s="145"/>
      <c r="C190" s="152"/>
      <c r="D190" s="151"/>
      <c r="E190" s="74" t="s">
        <v>0</v>
      </c>
      <c r="F190" s="74" t="s">
        <v>1</v>
      </c>
      <c r="G190" s="74" t="s">
        <v>2</v>
      </c>
      <c r="H190" s="152"/>
      <c r="I190" s="154"/>
    </row>
    <row r="191" spans="1:9" ht="33">
      <c r="A191" s="71">
        <v>1</v>
      </c>
      <c r="B191" s="71">
        <v>2</v>
      </c>
      <c r="C191" s="82">
        <v>3</v>
      </c>
      <c r="D191" s="73" t="s">
        <v>68</v>
      </c>
      <c r="E191" s="82">
        <v>5</v>
      </c>
      <c r="F191" s="82">
        <v>6</v>
      </c>
      <c r="G191" s="82">
        <v>7</v>
      </c>
      <c r="H191" s="82">
        <v>8</v>
      </c>
      <c r="I191" s="82">
        <v>10</v>
      </c>
    </row>
    <row r="192" spans="1:10" ht="33.75" customHeight="1" thickBot="1">
      <c r="A192" s="161" t="s">
        <v>63</v>
      </c>
      <c r="B192" s="161"/>
      <c r="C192" s="161"/>
      <c r="D192" s="161"/>
      <c r="E192" s="161"/>
      <c r="F192" s="161"/>
      <c r="G192" s="161"/>
      <c r="H192" s="161"/>
      <c r="I192" s="161"/>
      <c r="J192" s="1"/>
    </row>
    <row r="193" spans="1:9" ht="33.75" thickBot="1">
      <c r="A193" s="133" t="s">
        <v>51</v>
      </c>
      <c r="B193" s="134"/>
      <c r="C193" s="134"/>
      <c r="D193" s="134"/>
      <c r="E193" s="134"/>
      <c r="F193" s="134"/>
      <c r="G193" s="134"/>
      <c r="H193" s="134"/>
      <c r="I193" s="135"/>
    </row>
    <row r="194" spans="1:9" ht="33.75" thickBot="1">
      <c r="A194" s="62">
        <v>70</v>
      </c>
      <c r="B194" s="62"/>
      <c r="C194" s="79" t="s">
        <v>241</v>
      </c>
      <c r="D194" s="62">
        <v>190</v>
      </c>
      <c r="E194" s="61">
        <v>5.23</v>
      </c>
      <c r="F194" s="61">
        <v>6.22</v>
      </c>
      <c r="G194" s="61">
        <v>23.85</v>
      </c>
      <c r="H194" s="61">
        <v>174</v>
      </c>
      <c r="I194" s="62">
        <v>275</v>
      </c>
    </row>
    <row r="195" spans="1:9" ht="33.75" thickBot="1">
      <c r="A195" s="62">
        <v>19</v>
      </c>
      <c r="B195" s="62"/>
      <c r="C195" s="76" t="s">
        <v>77</v>
      </c>
      <c r="D195" s="63">
        <v>180</v>
      </c>
      <c r="E195" s="61">
        <v>2.35</v>
      </c>
      <c r="F195" s="61">
        <v>3.54</v>
      </c>
      <c r="G195" s="61">
        <v>15.24</v>
      </c>
      <c r="H195" s="61">
        <v>104</v>
      </c>
      <c r="I195" s="68">
        <v>508</v>
      </c>
    </row>
    <row r="196" spans="1:9" ht="33">
      <c r="A196" s="55">
        <v>37</v>
      </c>
      <c r="B196" s="55"/>
      <c r="C196" s="78" t="s">
        <v>98</v>
      </c>
      <c r="D196" s="57" t="s">
        <v>169</v>
      </c>
      <c r="E196" s="56">
        <v>3.03</v>
      </c>
      <c r="F196" s="56">
        <v>6.98</v>
      </c>
      <c r="G196" s="56">
        <v>12.51</v>
      </c>
      <c r="H196" s="56">
        <v>130</v>
      </c>
      <c r="I196" s="55">
        <v>104</v>
      </c>
    </row>
    <row r="197" spans="1:9" ht="33">
      <c r="A197" s="124" t="s">
        <v>147</v>
      </c>
      <c r="B197" s="125"/>
      <c r="C197" s="72"/>
      <c r="D197" s="73" t="s">
        <v>170</v>
      </c>
      <c r="E197" s="80">
        <f>E194+E195+E196</f>
        <v>10.61</v>
      </c>
      <c r="F197" s="80">
        <f>F194+F195+F196</f>
        <v>16.740000000000002</v>
      </c>
      <c r="G197" s="80">
        <f>G194+G195+G196</f>
        <v>51.6</v>
      </c>
      <c r="H197" s="80">
        <f>H194+H195+H196</f>
        <v>408</v>
      </c>
      <c r="I197" s="71"/>
    </row>
    <row r="198" spans="1:9" ht="33.75" thickBot="1">
      <c r="A198" s="148" t="s">
        <v>132</v>
      </c>
      <c r="B198" s="134"/>
      <c r="C198" s="134"/>
      <c r="D198" s="134"/>
      <c r="E198" s="134"/>
      <c r="F198" s="134"/>
      <c r="G198" s="134"/>
      <c r="H198" s="134"/>
      <c r="I198" s="135"/>
    </row>
    <row r="199" spans="1:9" ht="62.25" customHeight="1">
      <c r="A199" s="77">
        <v>21</v>
      </c>
      <c r="B199" s="77"/>
      <c r="C199" s="78" t="s">
        <v>72</v>
      </c>
      <c r="D199" s="57" t="s">
        <v>159</v>
      </c>
      <c r="E199" s="56">
        <v>0.4</v>
      </c>
      <c r="F199" s="56">
        <v>0.4</v>
      </c>
      <c r="G199" s="56">
        <v>10.6</v>
      </c>
      <c r="H199" s="56">
        <v>45.9</v>
      </c>
      <c r="I199" s="55">
        <v>126</v>
      </c>
    </row>
    <row r="200" spans="1:9" ht="31.5" customHeight="1" thickBot="1">
      <c r="A200" s="129" t="s">
        <v>148</v>
      </c>
      <c r="B200" s="130"/>
      <c r="C200" s="72"/>
      <c r="D200" s="74" t="str">
        <f>D199</f>
        <v>102</v>
      </c>
      <c r="E200" s="80">
        <f>E199</f>
        <v>0.4</v>
      </c>
      <c r="F200" s="80">
        <f>F199</f>
        <v>0.4</v>
      </c>
      <c r="G200" s="80">
        <f>G199</f>
        <v>10.6</v>
      </c>
      <c r="H200" s="80">
        <f>H199</f>
        <v>45.9</v>
      </c>
      <c r="I200" s="83"/>
    </row>
    <row r="201" spans="1:9" ht="33.75" customHeight="1" thickBot="1">
      <c r="A201" s="121" t="s">
        <v>141</v>
      </c>
      <c r="B201" s="122"/>
      <c r="C201" s="122"/>
      <c r="D201" s="122"/>
      <c r="E201" s="122"/>
      <c r="F201" s="122"/>
      <c r="G201" s="122"/>
      <c r="H201" s="122"/>
      <c r="I201" s="123"/>
    </row>
    <row r="202" spans="1:9" ht="33.75" thickBot="1">
      <c r="A202" s="62">
        <v>22</v>
      </c>
      <c r="B202" s="62"/>
      <c r="C202" s="76" t="s">
        <v>124</v>
      </c>
      <c r="D202" s="63">
        <v>50</v>
      </c>
      <c r="E202" s="61">
        <v>0.87</v>
      </c>
      <c r="F202" s="61">
        <v>3.05</v>
      </c>
      <c r="G202" s="61">
        <v>4.62</v>
      </c>
      <c r="H202" s="61">
        <v>50</v>
      </c>
      <c r="I202" s="68">
        <v>69</v>
      </c>
    </row>
    <row r="203" spans="1:9" ht="42.75" customHeight="1" thickBot="1">
      <c r="A203" s="62">
        <v>71</v>
      </c>
      <c r="B203" s="62"/>
      <c r="C203" s="92" t="s">
        <v>199</v>
      </c>
      <c r="D203" s="64" t="s">
        <v>182</v>
      </c>
      <c r="E203" s="61">
        <v>4.38</v>
      </c>
      <c r="F203" s="61">
        <v>9</v>
      </c>
      <c r="G203" s="61">
        <v>23.89</v>
      </c>
      <c r="H203" s="61">
        <v>122</v>
      </c>
      <c r="I203" s="62" t="s">
        <v>211</v>
      </c>
    </row>
    <row r="204" spans="1:9" ht="36" customHeight="1" thickBot="1">
      <c r="A204" s="62">
        <v>24</v>
      </c>
      <c r="B204" s="62"/>
      <c r="C204" s="76" t="s">
        <v>80</v>
      </c>
      <c r="D204" s="64" t="s">
        <v>85</v>
      </c>
      <c r="E204" s="61">
        <v>4.12</v>
      </c>
      <c r="F204" s="61">
        <v>5.73</v>
      </c>
      <c r="G204" s="61">
        <v>4.84</v>
      </c>
      <c r="H204" s="61">
        <v>100</v>
      </c>
      <c r="I204" s="62">
        <v>382</v>
      </c>
    </row>
    <row r="205" spans="1:9" ht="32.25" customHeight="1" thickBot="1">
      <c r="A205" s="62">
        <v>26</v>
      </c>
      <c r="B205" s="62"/>
      <c r="C205" s="76" t="s">
        <v>81</v>
      </c>
      <c r="D205" s="63">
        <v>130</v>
      </c>
      <c r="E205" s="61">
        <v>2.76</v>
      </c>
      <c r="F205" s="61">
        <v>4.29</v>
      </c>
      <c r="G205" s="61">
        <v>14.1</v>
      </c>
      <c r="H205" s="61">
        <v>121</v>
      </c>
      <c r="I205" s="62">
        <v>441</v>
      </c>
    </row>
    <row r="206" spans="1:9" ht="30" customHeight="1" thickBot="1">
      <c r="A206" s="62">
        <v>25</v>
      </c>
      <c r="B206" s="62"/>
      <c r="C206" s="76" t="s">
        <v>90</v>
      </c>
      <c r="D206" s="63">
        <v>30</v>
      </c>
      <c r="E206" s="61">
        <v>0.29</v>
      </c>
      <c r="F206" s="61">
        <v>1.95</v>
      </c>
      <c r="G206" s="61">
        <v>1.58</v>
      </c>
      <c r="H206" s="61">
        <v>25</v>
      </c>
      <c r="I206" s="62" t="s">
        <v>229</v>
      </c>
    </row>
    <row r="207" spans="1:9" ht="33.75" thickBot="1">
      <c r="A207" s="62">
        <v>8</v>
      </c>
      <c r="B207" s="31"/>
      <c r="C207" s="76" t="s">
        <v>104</v>
      </c>
      <c r="D207" s="63">
        <v>180</v>
      </c>
      <c r="E207" s="61">
        <v>0.66</v>
      </c>
      <c r="F207" s="61">
        <v>0.27</v>
      </c>
      <c r="G207" s="61">
        <v>18.36</v>
      </c>
      <c r="H207" s="61">
        <v>89</v>
      </c>
      <c r="I207" s="62">
        <v>533</v>
      </c>
    </row>
    <row r="208" spans="1:9" ht="33.75" thickBot="1">
      <c r="A208" s="62">
        <v>9</v>
      </c>
      <c r="B208" s="62"/>
      <c r="C208" s="66" t="s">
        <v>7</v>
      </c>
      <c r="D208" s="63">
        <v>15</v>
      </c>
      <c r="E208" s="61">
        <v>1.14</v>
      </c>
      <c r="F208" s="61">
        <v>0.12</v>
      </c>
      <c r="G208" s="61">
        <v>7.38</v>
      </c>
      <c r="H208" s="61">
        <v>35.25</v>
      </c>
      <c r="I208" s="62">
        <v>122</v>
      </c>
    </row>
    <row r="209" spans="1:9" ht="33.75" thickBot="1">
      <c r="A209" s="55">
        <v>10</v>
      </c>
      <c r="B209" s="55"/>
      <c r="C209" s="90" t="s">
        <v>3</v>
      </c>
      <c r="D209" s="63">
        <v>35</v>
      </c>
      <c r="E209" s="61">
        <v>2.31</v>
      </c>
      <c r="F209" s="61">
        <v>0.42</v>
      </c>
      <c r="G209" s="61">
        <v>11.69</v>
      </c>
      <c r="H209" s="61">
        <v>60.9</v>
      </c>
      <c r="I209" s="55">
        <v>123</v>
      </c>
    </row>
    <row r="210" spans="1:9" ht="33">
      <c r="A210" s="124" t="s">
        <v>152</v>
      </c>
      <c r="B210" s="125"/>
      <c r="C210" s="72"/>
      <c r="D210" s="82">
        <v>710</v>
      </c>
      <c r="E210" s="80">
        <f>E202+E203+E204+E205+E206+E207+E208+E209</f>
        <v>16.53</v>
      </c>
      <c r="F210" s="80">
        <f>F202+F203+F204+F205+F206+F207+F208+F209</f>
        <v>24.830000000000002</v>
      </c>
      <c r="G210" s="80">
        <f>G202+G203+G204+G205+G206+G207+G208+G209</f>
        <v>86.46</v>
      </c>
      <c r="H210" s="80">
        <f>H202+H203+H204+H205+H206+H207+H208+H209</f>
        <v>603.15</v>
      </c>
      <c r="I210" s="71"/>
    </row>
    <row r="211" spans="1:9" ht="33.75" customHeight="1" thickBot="1">
      <c r="A211" s="133" t="s">
        <v>142</v>
      </c>
      <c r="B211" s="159"/>
      <c r="C211" s="159"/>
      <c r="D211" s="159"/>
      <c r="E211" s="159"/>
      <c r="F211" s="159"/>
      <c r="G211" s="159"/>
      <c r="H211" s="159"/>
      <c r="I211" s="160"/>
    </row>
    <row r="212" spans="1:9" ht="69.75" customHeight="1" thickBot="1">
      <c r="A212" s="62">
        <v>28</v>
      </c>
      <c r="B212" s="62"/>
      <c r="C212" s="66" t="s">
        <v>47</v>
      </c>
      <c r="D212" s="64" t="s">
        <v>114</v>
      </c>
      <c r="E212" s="61">
        <v>4.6</v>
      </c>
      <c r="F212" s="61">
        <v>4.38</v>
      </c>
      <c r="G212" s="61">
        <v>8.18</v>
      </c>
      <c r="H212" s="61">
        <v>94.52</v>
      </c>
      <c r="I212" s="62">
        <v>530</v>
      </c>
    </row>
    <row r="213" spans="1:9" ht="70.5" customHeight="1">
      <c r="A213" s="55">
        <v>56</v>
      </c>
      <c r="B213" s="55"/>
      <c r="C213" s="78" t="s">
        <v>74</v>
      </c>
      <c r="D213" s="57" t="s">
        <v>83</v>
      </c>
      <c r="E213" s="56">
        <v>1.4</v>
      </c>
      <c r="F213" s="56">
        <v>1.65</v>
      </c>
      <c r="G213" s="56">
        <v>38.65</v>
      </c>
      <c r="H213" s="56">
        <v>177</v>
      </c>
      <c r="I213" s="55">
        <v>604</v>
      </c>
    </row>
    <row r="214" spans="1:9" ht="33.75" thickBot="1">
      <c r="A214" s="124" t="s">
        <v>154</v>
      </c>
      <c r="B214" s="125"/>
      <c r="C214" s="72"/>
      <c r="D214" s="82">
        <f>D212+D213</f>
        <v>250</v>
      </c>
      <c r="E214" s="80">
        <f>E212+E213</f>
        <v>6</v>
      </c>
      <c r="F214" s="80">
        <f>F212+F213</f>
        <v>6.029999999999999</v>
      </c>
      <c r="G214" s="80">
        <f>G212+G213</f>
        <v>46.83</v>
      </c>
      <c r="H214" s="80">
        <f>H212+H213</f>
        <v>271.52</v>
      </c>
      <c r="I214" s="71"/>
    </row>
    <row r="215" spans="1:9" ht="33.75" thickBot="1">
      <c r="A215" s="126" t="s">
        <v>137</v>
      </c>
      <c r="B215" s="127"/>
      <c r="C215" s="127"/>
      <c r="D215" s="127"/>
      <c r="E215" s="127"/>
      <c r="F215" s="127"/>
      <c r="G215" s="127"/>
      <c r="H215" s="127"/>
      <c r="I215" s="128"/>
    </row>
    <row r="216" spans="1:9" ht="32.25" customHeight="1" thickBot="1">
      <c r="A216" s="75">
        <v>72</v>
      </c>
      <c r="B216" s="75"/>
      <c r="C216" s="79" t="s">
        <v>201</v>
      </c>
      <c r="D216" s="63">
        <v>70</v>
      </c>
      <c r="E216" s="61">
        <v>5.68</v>
      </c>
      <c r="F216" s="61">
        <v>9.15</v>
      </c>
      <c r="G216" s="61">
        <v>10.72</v>
      </c>
      <c r="H216" s="61">
        <v>162</v>
      </c>
      <c r="I216" s="62">
        <v>400</v>
      </c>
    </row>
    <row r="217" spans="1:9" ht="36.75" customHeight="1" thickBot="1">
      <c r="A217" s="62">
        <v>42</v>
      </c>
      <c r="B217" s="62"/>
      <c r="C217" s="76" t="s">
        <v>89</v>
      </c>
      <c r="D217" s="63">
        <v>130</v>
      </c>
      <c r="E217" s="61">
        <v>4.55</v>
      </c>
      <c r="F217" s="61">
        <v>3.8</v>
      </c>
      <c r="G217" s="61">
        <v>25.96</v>
      </c>
      <c r="H217" s="61">
        <v>163</v>
      </c>
      <c r="I217" s="62">
        <v>432</v>
      </c>
    </row>
    <row r="218" spans="1:9" ht="30.75" customHeight="1" thickBot="1">
      <c r="A218" s="75">
        <v>73</v>
      </c>
      <c r="B218" s="75"/>
      <c r="C218" s="79" t="s">
        <v>203</v>
      </c>
      <c r="D218" s="63">
        <v>30</v>
      </c>
      <c r="E218" s="61">
        <v>0.24</v>
      </c>
      <c r="F218" s="61">
        <v>0.99</v>
      </c>
      <c r="G218" s="61">
        <v>1.36</v>
      </c>
      <c r="H218" s="61">
        <v>16</v>
      </c>
      <c r="I218" s="62">
        <v>465</v>
      </c>
    </row>
    <row r="219" spans="1:9" ht="33.75" customHeight="1" thickBot="1">
      <c r="A219" s="62">
        <v>33</v>
      </c>
      <c r="B219" s="62"/>
      <c r="C219" s="76" t="s">
        <v>95</v>
      </c>
      <c r="D219" s="64" t="s">
        <v>96</v>
      </c>
      <c r="E219" s="61">
        <v>0.19</v>
      </c>
      <c r="F219" s="61">
        <v>0.04</v>
      </c>
      <c r="G219" s="61">
        <v>8.22</v>
      </c>
      <c r="H219" s="61">
        <v>32</v>
      </c>
      <c r="I219" s="62" t="s">
        <v>97</v>
      </c>
    </row>
    <row r="220" spans="1:9" ht="33.75" thickBot="1">
      <c r="A220" s="62">
        <v>34</v>
      </c>
      <c r="B220" s="62"/>
      <c r="C220" s="66" t="s">
        <v>7</v>
      </c>
      <c r="D220" s="63">
        <v>10</v>
      </c>
      <c r="E220" s="61">
        <v>1.76</v>
      </c>
      <c r="F220" s="61">
        <v>0.08</v>
      </c>
      <c r="G220" s="61">
        <v>4.92</v>
      </c>
      <c r="H220" s="61">
        <v>23.5</v>
      </c>
      <c r="I220" s="62">
        <v>122</v>
      </c>
    </row>
    <row r="221" spans="1:9" ht="33.75" thickBot="1">
      <c r="A221" s="55">
        <v>35</v>
      </c>
      <c r="B221" s="55"/>
      <c r="C221" s="70" t="s">
        <v>3</v>
      </c>
      <c r="D221" s="84">
        <v>40</v>
      </c>
      <c r="E221" s="56">
        <v>2.64</v>
      </c>
      <c r="F221" s="56">
        <v>0.48</v>
      </c>
      <c r="G221" s="56">
        <v>13.36</v>
      </c>
      <c r="H221" s="56">
        <v>69.6</v>
      </c>
      <c r="I221" s="55">
        <v>123</v>
      </c>
    </row>
    <row r="222" spans="1:9" ht="33.75" thickBot="1">
      <c r="A222" s="131" t="s">
        <v>157</v>
      </c>
      <c r="B222" s="132"/>
      <c r="C222" s="66"/>
      <c r="D222" s="63">
        <v>467</v>
      </c>
      <c r="E222" s="81">
        <f>E216+E217+E218+E219+E220+E221</f>
        <v>15.06</v>
      </c>
      <c r="F222" s="81">
        <f>F216+F217+F218+F219+F220+F221</f>
        <v>14.54</v>
      </c>
      <c r="G222" s="81">
        <f>G216+G217+G218+G219+G220+G221</f>
        <v>64.53999999999999</v>
      </c>
      <c r="H222" s="81">
        <f>H216+H217+H218+H219+H220+H221</f>
        <v>466.1</v>
      </c>
      <c r="I222" s="31"/>
    </row>
    <row r="223" spans="1:9" ht="40.5" customHeight="1" thickBot="1">
      <c r="A223" s="31"/>
      <c r="B223" s="31"/>
      <c r="C223" s="34"/>
      <c r="D223" s="33"/>
      <c r="E223" s="61" t="s">
        <v>0</v>
      </c>
      <c r="F223" s="61" t="s">
        <v>1</v>
      </c>
      <c r="G223" s="61" t="s">
        <v>2</v>
      </c>
      <c r="H223" s="61" t="s">
        <v>76</v>
      </c>
      <c r="I223" s="30"/>
    </row>
    <row r="224" spans="1:9" ht="33.75" thickBot="1">
      <c r="A224" s="31"/>
      <c r="B224" s="31"/>
      <c r="C224" s="66" t="s">
        <v>62</v>
      </c>
      <c r="D224" s="32"/>
      <c r="E224" s="30">
        <f>E197+E200+E210+E214+E222</f>
        <v>48.6</v>
      </c>
      <c r="F224" s="30">
        <f>F197+F200+F210+F214+F222</f>
        <v>62.54</v>
      </c>
      <c r="G224" s="30">
        <f>G197+G200+G210+G214+G222</f>
        <v>260.03</v>
      </c>
      <c r="H224" s="30">
        <f>H197+H200+H210+H214+H222</f>
        <v>1794.67</v>
      </c>
      <c r="I224" s="30"/>
    </row>
    <row r="225" spans="1:9" ht="33.75" customHeight="1" thickBot="1">
      <c r="A225" s="139" t="s">
        <v>46</v>
      </c>
      <c r="B225" s="140"/>
      <c r="C225" s="140"/>
      <c r="D225" s="140"/>
      <c r="E225" s="140"/>
      <c r="F225" s="140"/>
      <c r="G225" s="140"/>
      <c r="H225" s="140"/>
      <c r="I225" s="141"/>
    </row>
    <row r="226" spans="1:9" ht="33.75" customHeight="1" thickBot="1">
      <c r="A226" s="139"/>
      <c r="B226" s="140"/>
      <c r="C226" s="140"/>
      <c r="D226" s="140"/>
      <c r="E226" s="140"/>
      <c r="F226" s="140"/>
      <c r="G226" s="140"/>
      <c r="H226" s="140"/>
      <c r="I226" s="141"/>
    </row>
    <row r="227" spans="1:9" ht="33.75" customHeight="1" thickBot="1">
      <c r="A227" s="142" t="s">
        <v>8</v>
      </c>
      <c r="B227" s="142" t="s">
        <v>48</v>
      </c>
      <c r="C227" s="119" t="s">
        <v>4</v>
      </c>
      <c r="D227" s="156" t="s">
        <v>162</v>
      </c>
      <c r="E227" s="139" t="s">
        <v>5</v>
      </c>
      <c r="F227" s="140"/>
      <c r="G227" s="141"/>
      <c r="H227" s="119" t="s">
        <v>6</v>
      </c>
      <c r="I227" s="119" t="s">
        <v>49</v>
      </c>
    </row>
    <row r="228" spans="1:9" ht="33.75" thickBot="1">
      <c r="A228" s="155"/>
      <c r="B228" s="143"/>
      <c r="C228" s="149"/>
      <c r="D228" s="157"/>
      <c r="E228" s="61" t="s">
        <v>0</v>
      </c>
      <c r="F228" s="61" t="s">
        <v>1</v>
      </c>
      <c r="G228" s="61" t="s">
        <v>2</v>
      </c>
      <c r="H228" s="149"/>
      <c r="I228" s="120"/>
    </row>
    <row r="229" spans="1:9" s="8" customFormat="1" ht="33.75" thickBot="1">
      <c r="A229" s="62">
        <v>1</v>
      </c>
      <c r="B229" s="62">
        <v>2</v>
      </c>
      <c r="C229" s="63">
        <v>3</v>
      </c>
      <c r="D229" s="64" t="s">
        <v>68</v>
      </c>
      <c r="E229" s="63">
        <v>5</v>
      </c>
      <c r="F229" s="63">
        <v>6</v>
      </c>
      <c r="G229" s="63">
        <v>7</v>
      </c>
      <c r="H229" s="63">
        <v>8</v>
      </c>
      <c r="I229" s="63">
        <v>10</v>
      </c>
    </row>
    <row r="230" spans="1:9" ht="33.75" customHeight="1" thickBot="1">
      <c r="A230" s="121" t="s">
        <v>64</v>
      </c>
      <c r="B230" s="122"/>
      <c r="C230" s="122"/>
      <c r="D230" s="122"/>
      <c r="E230" s="122"/>
      <c r="F230" s="122"/>
      <c r="G230" s="122"/>
      <c r="H230" s="122"/>
      <c r="I230" s="123"/>
    </row>
    <row r="231" spans="1:9" ht="33.75" thickBot="1">
      <c r="A231" s="121" t="s">
        <v>51</v>
      </c>
      <c r="B231" s="127"/>
      <c r="C231" s="127"/>
      <c r="D231" s="127"/>
      <c r="E231" s="127"/>
      <c r="F231" s="127"/>
      <c r="G231" s="127"/>
      <c r="H231" s="127"/>
      <c r="I231" s="128"/>
    </row>
    <row r="232" spans="1:9" ht="33.75" thickBot="1">
      <c r="A232" s="62">
        <v>14</v>
      </c>
      <c r="B232" s="62"/>
      <c r="C232" s="72" t="s">
        <v>164</v>
      </c>
      <c r="D232" s="73" t="s">
        <v>165</v>
      </c>
      <c r="E232" s="61">
        <v>5.1</v>
      </c>
      <c r="F232" s="61">
        <v>4.6</v>
      </c>
      <c r="G232" s="61">
        <v>0.3</v>
      </c>
      <c r="H232" s="61">
        <v>63</v>
      </c>
      <c r="I232" s="71">
        <v>310</v>
      </c>
    </row>
    <row r="233" spans="1:9" ht="33.75" thickBot="1">
      <c r="A233" s="62">
        <v>74</v>
      </c>
      <c r="B233" s="62"/>
      <c r="C233" s="79" t="s">
        <v>204</v>
      </c>
      <c r="D233" s="62">
        <v>190</v>
      </c>
      <c r="E233" s="61">
        <v>4.66</v>
      </c>
      <c r="F233" s="61">
        <v>5.54</v>
      </c>
      <c r="G233" s="61">
        <v>15.69</v>
      </c>
      <c r="H233" s="61">
        <v>136</v>
      </c>
      <c r="I233" s="62">
        <v>179</v>
      </c>
    </row>
    <row r="234" spans="1:9" ht="33.75" thickBot="1">
      <c r="A234" s="62">
        <v>2</v>
      </c>
      <c r="B234" s="62"/>
      <c r="C234" s="67" t="s">
        <v>43</v>
      </c>
      <c r="D234" s="63">
        <v>180</v>
      </c>
      <c r="E234" s="61">
        <v>1.66</v>
      </c>
      <c r="F234" s="61">
        <v>3.04</v>
      </c>
      <c r="G234" s="61">
        <v>14.44</v>
      </c>
      <c r="H234" s="61">
        <v>93</v>
      </c>
      <c r="I234" s="68">
        <v>514</v>
      </c>
    </row>
    <row r="235" spans="1:9" ht="33">
      <c r="A235" s="55">
        <v>3</v>
      </c>
      <c r="B235" s="55"/>
      <c r="C235" s="70" t="s">
        <v>78</v>
      </c>
      <c r="D235" s="57" t="s">
        <v>79</v>
      </c>
      <c r="E235" s="56">
        <v>1.96</v>
      </c>
      <c r="F235" s="56">
        <v>4.37</v>
      </c>
      <c r="G235" s="56">
        <v>12.51</v>
      </c>
      <c r="H235" s="56">
        <v>98</v>
      </c>
      <c r="I235" s="55">
        <v>107</v>
      </c>
    </row>
    <row r="236" spans="1:9" ht="33.75" thickBot="1">
      <c r="A236" s="124" t="s">
        <v>147</v>
      </c>
      <c r="B236" s="125"/>
      <c r="C236" s="72"/>
      <c r="D236" s="73" t="s">
        <v>245</v>
      </c>
      <c r="E236" s="80">
        <f>E232+E234+E235</f>
        <v>8.719999999999999</v>
      </c>
      <c r="F236" s="80">
        <f>F232+F234+F235</f>
        <v>12.01</v>
      </c>
      <c r="G236" s="80">
        <f>G232+G234+G235</f>
        <v>27.25</v>
      </c>
      <c r="H236" s="80">
        <f>H232+H234+H235</f>
        <v>254</v>
      </c>
      <c r="I236" s="71"/>
    </row>
    <row r="237" spans="1:9" ht="33.75" thickBot="1">
      <c r="A237" s="126" t="s">
        <v>132</v>
      </c>
      <c r="B237" s="127"/>
      <c r="C237" s="127"/>
      <c r="D237" s="127"/>
      <c r="E237" s="127"/>
      <c r="F237" s="127"/>
      <c r="G237" s="127"/>
      <c r="H237" s="127"/>
      <c r="I237" s="128"/>
    </row>
    <row r="238" spans="1:9" ht="62.25" customHeight="1">
      <c r="A238" s="77">
        <v>4</v>
      </c>
      <c r="B238" s="77"/>
      <c r="C238" s="78" t="s">
        <v>72</v>
      </c>
      <c r="D238" s="57" t="s">
        <v>194</v>
      </c>
      <c r="E238" s="56">
        <v>0.44</v>
      </c>
      <c r="F238" s="56">
        <v>0.44</v>
      </c>
      <c r="G238" s="56">
        <v>11.44</v>
      </c>
      <c r="H238" s="56">
        <v>49.5</v>
      </c>
      <c r="I238" s="55">
        <v>126</v>
      </c>
    </row>
    <row r="239" spans="1:9" ht="32.25" customHeight="1" thickBot="1">
      <c r="A239" s="129" t="s">
        <v>148</v>
      </c>
      <c r="B239" s="130"/>
      <c r="C239" s="72"/>
      <c r="D239" s="73" t="s">
        <v>194</v>
      </c>
      <c r="E239" s="80">
        <f>E238</f>
        <v>0.44</v>
      </c>
      <c r="F239" s="80">
        <f>F238</f>
        <v>0.44</v>
      </c>
      <c r="G239" s="80">
        <f>G238</f>
        <v>11.44</v>
      </c>
      <c r="H239" s="80">
        <f>H238</f>
        <v>49.5</v>
      </c>
      <c r="I239" s="71"/>
    </row>
    <row r="240" spans="1:9" ht="33.75" customHeight="1" thickBot="1">
      <c r="A240" s="121" t="s">
        <v>140</v>
      </c>
      <c r="B240" s="122"/>
      <c r="C240" s="122"/>
      <c r="D240" s="122"/>
      <c r="E240" s="122"/>
      <c r="F240" s="122"/>
      <c r="G240" s="122"/>
      <c r="H240" s="122"/>
      <c r="I240" s="123"/>
    </row>
    <row r="241" spans="1:9" ht="34.5" customHeight="1" thickBot="1">
      <c r="A241" s="55">
        <v>75</v>
      </c>
      <c r="B241" s="55"/>
      <c r="C241" s="79" t="s">
        <v>205</v>
      </c>
      <c r="D241" s="63">
        <v>50</v>
      </c>
      <c r="E241" s="61">
        <v>0.98</v>
      </c>
      <c r="F241" s="61">
        <v>5.06</v>
      </c>
      <c r="G241" s="61">
        <v>3.09</v>
      </c>
      <c r="H241" s="61">
        <v>62</v>
      </c>
      <c r="I241" s="68">
        <v>71</v>
      </c>
    </row>
    <row r="242" spans="1:9" ht="33.75" thickBot="1">
      <c r="A242" s="71">
        <v>76</v>
      </c>
      <c r="B242" s="71"/>
      <c r="C242" s="76" t="s">
        <v>206</v>
      </c>
      <c r="D242" s="64" t="s">
        <v>207</v>
      </c>
      <c r="E242" s="61">
        <v>2.21</v>
      </c>
      <c r="F242" s="61">
        <v>3.57</v>
      </c>
      <c r="G242" s="61">
        <v>6.34</v>
      </c>
      <c r="H242" s="61">
        <v>74</v>
      </c>
      <c r="I242" s="62">
        <v>142</v>
      </c>
    </row>
    <row r="243" spans="1:9" ht="33.75" customHeight="1" thickBot="1">
      <c r="A243" s="71">
        <v>77</v>
      </c>
      <c r="B243" s="71"/>
      <c r="C243" s="76" t="s">
        <v>223</v>
      </c>
      <c r="D243" s="64" t="s">
        <v>85</v>
      </c>
      <c r="E243" s="61">
        <v>9.67</v>
      </c>
      <c r="F243" s="61">
        <v>9.68</v>
      </c>
      <c r="G243" s="61">
        <v>15.62</v>
      </c>
      <c r="H243" s="61">
        <v>197</v>
      </c>
      <c r="I243" s="62">
        <v>391</v>
      </c>
    </row>
    <row r="244" spans="1:9" ht="33.75" customHeight="1" thickBot="1">
      <c r="A244" s="71">
        <v>58</v>
      </c>
      <c r="B244" s="71"/>
      <c r="C244" s="76" t="s">
        <v>188</v>
      </c>
      <c r="D244" s="64" t="s">
        <v>180</v>
      </c>
      <c r="E244" s="61">
        <v>3.99</v>
      </c>
      <c r="F244" s="61">
        <v>3.87</v>
      </c>
      <c r="G244" s="61">
        <v>28.27</v>
      </c>
      <c r="H244" s="61">
        <v>167</v>
      </c>
      <c r="I244" s="62">
        <v>257</v>
      </c>
    </row>
    <row r="245" spans="1:9" ht="33.75" customHeight="1" thickBot="1">
      <c r="A245" s="71">
        <v>47</v>
      </c>
      <c r="B245" s="71"/>
      <c r="C245" s="76" t="s">
        <v>94</v>
      </c>
      <c r="D245" s="60" t="s">
        <v>179</v>
      </c>
      <c r="E245" s="59">
        <v>0.33</v>
      </c>
      <c r="F245" s="59">
        <v>0.6</v>
      </c>
      <c r="G245" s="59">
        <v>1.79</v>
      </c>
      <c r="H245" s="59">
        <v>14</v>
      </c>
      <c r="I245" s="58">
        <v>468</v>
      </c>
    </row>
    <row r="246" spans="1:9" ht="33.75" thickBot="1">
      <c r="A246" s="71">
        <v>55</v>
      </c>
      <c r="B246" s="71"/>
      <c r="C246" s="76" t="s">
        <v>184</v>
      </c>
      <c r="D246" s="63">
        <v>180</v>
      </c>
      <c r="E246" s="61">
        <v>0</v>
      </c>
      <c r="F246" s="61">
        <v>0</v>
      </c>
      <c r="G246" s="61">
        <v>14.53</v>
      </c>
      <c r="H246" s="61">
        <v>58.14</v>
      </c>
      <c r="I246" s="62">
        <v>631</v>
      </c>
    </row>
    <row r="247" spans="1:9" ht="33.75" customHeight="1" thickBot="1">
      <c r="A247" s="71">
        <v>9</v>
      </c>
      <c r="B247" s="71"/>
      <c r="C247" s="79" t="s">
        <v>7</v>
      </c>
      <c r="D247" s="63">
        <v>15</v>
      </c>
      <c r="E247" s="61">
        <v>1.14</v>
      </c>
      <c r="F247" s="61">
        <v>0.12</v>
      </c>
      <c r="G247" s="61">
        <v>7.38</v>
      </c>
      <c r="H247" s="61">
        <v>35.25</v>
      </c>
      <c r="I247" s="62">
        <v>122</v>
      </c>
    </row>
    <row r="248" spans="1:9" ht="33.75" thickBot="1">
      <c r="A248" s="105">
        <v>10</v>
      </c>
      <c r="B248" s="105"/>
      <c r="C248" s="70" t="s">
        <v>3</v>
      </c>
      <c r="D248" s="63">
        <v>35</v>
      </c>
      <c r="E248" s="61">
        <v>2.31</v>
      </c>
      <c r="F248" s="61">
        <v>0.42</v>
      </c>
      <c r="G248" s="61">
        <v>11.69</v>
      </c>
      <c r="H248" s="61">
        <v>60.9</v>
      </c>
      <c r="I248" s="55">
        <v>123</v>
      </c>
    </row>
    <row r="249" spans="1:9" ht="33.75" thickBot="1">
      <c r="A249" s="131" t="s">
        <v>152</v>
      </c>
      <c r="B249" s="132"/>
      <c r="C249" s="66"/>
      <c r="D249" s="63">
        <v>695</v>
      </c>
      <c r="E249" s="81">
        <f>E241+E242+E204+E245+E246+E247+E248</f>
        <v>11.090000000000002</v>
      </c>
      <c r="F249" s="81">
        <f>F241+F242+F204+F245+F246+F247+F248</f>
        <v>15.499999999999998</v>
      </c>
      <c r="G249" s="81">
        <f>G241+G242+G204+G245+G246+G247+G248</f>
        <v>49.66</v>
      </c>
      <c r="H249" s="81">
        <f>H241+H242+H204+H245+H246+H247+H248</f>
        <v>404.28999999999996</v>
      </c>
      <c r="I249" s="31"/>
    </row>
    <row r="250" spans="1:9" ht="33.75" customHeight="1" thickBot="1">
      <c r="A250" s="121" t="s">
        <v>142</v>
      </c>
      <c r="B250" s="122"/>
      <c r="C250" s="122"/>
      <c r="D250" s="122"/>
      <c r="E250" s="122"/>
      <c r="F250" s="122"/>
      <c r="G250" s="122"/>
      <c r="H250" s="122"/>
      <c r="I250" s="123"/>
    </row>
    <row r="251" spans="1:9" ht="33.75" thickBot="1">
      <c r="A251" s="62">
        <v>11</v>
      </c>
      <c r="B251" s="62"/>
      <c r="C251" s="66" t="s">
        <v>153</v>
      </c>
      <c r="D251" s="64" t="s">
        <v>114</v>
      </c>
      <c r="E251" s="61">
        <v>4.59</v>
      </c>
      <c r="F251" s="61">
        <v>6.38</v>
      </c>
      <c r="G251" s="61">
        <v>10.08</v>
      </c>
      <c r="H251" s="61">
        <v>120.12</v>
      </c>
      <c r="I251" s="62">
        <v>529</v>
      </c>
    </row>
    <row r="252" spans="1:9" ht="33">
      <c r="A252" s="55">
        <v>12</v>
      </c>
      <c r="B252" s="55"/>
      <c r="C252" s="78" t="s">
        <v>101</v>
      </c>
      <c r="D252" s="57" t="s">
        <v>83</v>
      </c>
      <c r="E252" s="56">
        <v>3.32</v>
      </c>
      <c r="F252" s="56">
        <v>3.11</v>
      </c>
      <c r="G252" s="56">
        <v>19.96</v>
      </c>
      <c r="H252" s="56">
        <v>124</v>
      </c>
      <c r="I252" s="56" t="s">
        <v>102</v>
      </c>
    </row>
    <row r="253" spans="1:9" ht="33.75" thickBot="1">
      <c r="A253" s="124" t="s">
        <v>154</v>
      </c>
      <c r="B253" s="125"/>
      <c r="C253" s="72"/>
      <c r="D253" s="82">
        <f>D251+D252</f>
        <v>250</v>
      </c>
      <c r="E253" s="80">
        <f>E251+E252</f>
        <v>7.91</v>
      </c>
      <c r="F253" s="80">
        <f>F251+F252</f>
        <v>9.49</v>
      </c>
      <c r="G253" s="80">
        <f>G251+G252</f>
        <v>30.04</v>
      </c>
      <c r="H253" s="80">
        <f>H251+H252</f>
        <v>244.12</v>
      </c>
      <c r="I253" s="74"/>
    </row>
    <row r="254" spans="1:9" ht="33.75" thickBot="1">
      <c r="A254" s="126" t="s">
        <v>137</v>
      </c>
      <c r="B254" s="127"/>
      <c r="C254" s="127"/>
      <c r="D254" s="127"/>
      <c r="E254" s="127"/>
      <c r="F254" s="127"/>
      <c r="G254" s="127"/>
      <c r="H254" s="127"/>
      <c r="I254" s="128"/>
    </row>
    <row r="255" spans="1:9" ht="33.75" customHeight="1" thickBot="1">
      <c r="A255" s="62">
        <v>64</v>
      </c>
      <c r="B255" s="62"/>
      <c r="C255" s="76" t="s">
        <v>103</v>
      </c>
      <c r="D255" s="64" t="s">
        <v>85</v>
      </c>
      <c r="E255" s="61">
        <v>5.47</v>
      </c>
      <c r="F255" s="61">
        <v>6.91</v>
      </c>
      <c r="G255" s="61">
        <v>16.55</v>
      </c>
      <c r="H255" s="61">
        <v>153</v>
      </c>
      <c r="I255" s="62">
        <v>386</v>
      </c>
    </row>
    <row r="256" spans="1:9" ht="33.75" thickBot="1">
      <c r="A256" s="62">
        <v>65</v>
      </c>
      <c r="B256" s="62"/>
      <c r="C256" s="76" t="s">
        <v>100</v>
      </c>
      <c r="D256" s="63">
        <v>130</v>
      </c>
      <c r="E256" s="61">
        <v>2.56</v>
      </c>
      <c r="F256" s="61">
        <v>3.2</v>
      </c>
      <c r="G256" s="61">
        <v>7.67</v>
      </c>
      <c r="H256" s="61">
        <v>76</v>
      </c>
      <c r="I256" s="62">
        <v>435</v>
      </c>
    </row>
    <row r="257" spans="1:9" ht="33.75" thickBot="1">
      <c r="A257" s="75">
        <v>73</v>
      </c>
      <c r="B257" s="75"/>
      <c r="C257" s="79" t="s">
        <v>203</v>
      </c>
      <c r="D257" s="63">
        <v>30</v>
      </c>
      <c r="E257" s="61">
        <v>0.24</v>
      </c>
      <c r="F257" s="61">
        <v>0.99</v>
      </c>
      <c r="G257" s="61">
        <v>1.36</v>
      </c>
      <c r="H257" s="61">
        <v>16</v>
      </c>
      <c r="I257" s="62">
        <v>465</v>
      </c>
    </row>
    <row r="258" spans="1:9" ht="33.75" thickBot="1">
      <c r="A258" s="62">
        <v>69</v>
      </c>
      <c r="B258" s="62"/>
      <c r="C258" s="76" t="s">
        <v>105</v>
      </c>
      <c r="D258" s="64" t="s">
        <v>44</v>
      </c>
      <c r="E258" s="61">
        <v>1.39</v>
      </c>
      <c r="F258" s="61">
        <v>1.47</v>
      </c>
      <c r="G258" s="61">
        <v>10.12</v>
      </c>
      <c r="H258" s="61">
        <v>56</v>
      </c>
      <c r="I258" s="62" t="s">
        <v>110</v>
      </c>
    </row>
    <row r="259" spans="1:9" ht="33.75" thickBot="1">
      <c r="A259" s="62">
        <v>78</v>
      </c>
      <c r="B259" s="62"/>
      <c r="C259" s="67" t="s">
        <v>7</v>
      </c>
      <c r="D259" s="64" t="s">
        <v>86</v>
      </c>
      <c r="E259" s="61">
        <v>7.04</v>
      </c>
      <c r="F259" s="61">
        <v>0.32</v>
      </c>
      <c r="G259" s="61">
        <v>19.68</v>
      </c>
      <c r="H259" s="61">
        <v>94</v>
      </c>
      <c r="I259" s="62">
        <v>122</v>
      </c>
    </row>
    <row r="260" spans="1:9" ht="33.75" thickBot="1">
      <c r="A260" s="131" t="s">
        <v>157</v>
      </c>
      <c r="B260" s="132"/>
      <c r="C260" s="67"/>
      <c r="D260" s="63">
        <f>D255+D256+D257+D258+D259</f>
        <v>450</v>
      </c>
      <c r="E260" s="81">
        <f>E255+E256+E257+E258+E259</f>
        <v>16.7</v>
      </c>
      <c r="F260" s="81">
        <f>F255+F256+F257+F258+F259</f>
        <v>12.89</v>
      </c>
      <c r="G260" s="81">
        <f>G255+G256+G257+G258+G259</f>
        <v>55.379999999999995</v>
      </c>
      <c r="H260" s="81">
        <f>H255+H256+H257+H258+H259</f>
        <v>395</v>
      </c>
      <c r="I260" s="31"/>
    </row>
    <row r="261" spans="1:9" ht="40.5" customHeight="1" thickBot="1">
      <c r="A261" s="31"/>
      <c r="B261" s="31"/>
      <c r="C261" s="34"/>
      <c r="D261" s="32"/>
      <c r="E261" s="61" t="s">
        <v>0</v>
      </c>
      <c r="F261" s="61" t="s">
        <v>1</v>
      </c>
      <c r="G261" s="61" t="s">
        <v>2</v>
      </c>
      <c r="H261" s="61" t="s">
        <v>76</v>
      </c>
      <c r="I261" s="31"/>
    </row>
    <row r="262" spans="1:9" ht="33">
      <c r="A262" s="35"/>
      <c r="B262" s="35"/>
      <c r="C262" s="93" t="s">
        <v>65</v>
      </c>
      <c r="D262" s="36"/>
      <c r="E262" s="37">
        <f>E236+E239+E249+E253+E260</f>
        <v>44.86</v>
      </c>
      <c r="F262" s="37">
        <f>F236+F239+F249+F253+F260</f>
        <v>50.33</v>
      </c>
      <c r="G262" s="37">
        <f>G236+G239+G249+G253+G260</f>
        <v>173.76999999999998</v>
      </c>
      <c r="H262" s="37">
        <f>H236+H239+H249+H253+H260</f>
        <v>1346.9099999999999</v>
      </c>
      <c r="I262" s="37"/>
    </row>
    <row r="263" spans="1:11" ht="43.5" customHeight="1" thickBot="1">
      <c r="A263" s="38"/>
      <c r="B263" s="39"/>
      <c r="C263" s="40"/>
      <c r="D263" s="41"/>
      <c r="E263" s="42"/>
      <c r="F263" s="42"/>
      <c r="G263" s="42"/>
      <c r="H263" s="42"/>
      <c r="I263" s="43"/>
      <c r="J263" s="28"/>
      <c r="K263" s="28"/>
    </row>
    <row r="264" spans="1:9" ht="33.75" customHeight="1" thickBot="1">
      <c r="A264" s="139" t="s">
        <v>46</v>
      </c>
      <c r="B264" s="140"/>
      <c r="C264" s="140"/>
      <c r="D264" s="140"/>
      <c r="E264" s="140"/>
      <c r="F264" s="140"/>
      <c r="G264" s="140"/>
      <c r="H264" s="140"/>
      <c r="I264" s="141"/>
    </row>
    <row r="265" spans="1:9" ht="20.25" customHeight="1" thickBot="1">
      <c r="A265" s="139"/>
      <c r="B265" s="140"/>
      <c r="C265" s="140"/>
      <c r="D265" s="140"/>
      <c r="E265" s="140"/>
      <c r="F265" s="140"/>
      <c r="G265" s="140"/>
      <c r="H265" s="140"/>
      <c r="I265" s="141"/>
    </row>
    <row r="266" spans="1:9" ht="38.25" customHeight="1" thickBot="1">
      <c r="A266" s="142" t="s">
        <v>8</v>
      </c>
      <c r="B266" s="142" t="s">
        <v>48</v>
      </c>
      <c r="C266" s="119" t="s">
        <v>4</v>
      </c>
      <c r="D266" s="156" t="s">
        <v>162</v>
      </c>
      <c r="E266" s="139" t="s">
        <v>5</v>
      </c>
      <c r="F266" s="140"/>
      <c r="G266" s="141"/>
      <c r="H266" s="119" t="s">
        <v>6</v>
      </c>
      <c r="I266" s="119" t="s">
        <v>49</v>
      </c>
    </row>
    <row r="267" spans="1:9" ht="31.5" customHeight="1" thickBot="1">
      <c r="A267" s="155"/>
      <c r="B267" s="143"/>
      <c r="C267" s="149"/>
      <c r="D267" s="157"/>
      <c r="E267" s="61" t="s">
        <v>0</v>
      </c>
      <c r="F267" s="61" t="s">
        <v>1</v>
      </c>
      <c r="G267" s="61" t="s">
        <v>2</v>
      </c>
      <c r="H267" s="149"/>
      <c r="I267" s="120"/>
    </row>
    <row r="268" spans="1:9" ht="33.75" thickBot="1">
      <c r="A268" s="62">
        <v>1</v>
      </c>
      <c r="B268" s="62">
        <v>2</v>
      </c>
      <c r="C268" s="63">
        <v>3</v>
      </c>
      <c r="D268" s="64" t="s">
        <v>68</v>
      </c>
      <c r="E268" s="63">
        <v>5</v>
      </c>
      <c r="F268" s="63">
        <v>6</v>
      </c>
      <c r="G268" s="63">
        <v>7</v>
      </c>
      <c r="H268" s="63">
        <v>8</v>
      </c>
      <c r="I268" s="63">
        <v>10</v>
      </c>
    </row>
    <row r="269" spans="1:9" ht="33.75" customHeight="1" thickBot="1">
      <c r="A269" s="121" t="s">
        <v>66</v>
      </c>
      <c r="B269" s="122"/>
      <c r="C269" s="122"/>
      <c r="D269" s="122"/>
      <c r="E269" s="122"/>
      <c r="F269" s="122"/>
      <c r="G269" s="122"/>
      <c r="H269" s="122"/>
      <c r="I269" s="123"/>
    </row>
    <row r="270" spans="1:9" ht="33.75" thickBot="1">
      <c r="A270" s="121" t="s">
        <v>51</v>
      </c>
      <c r="B270" s="127"/>
      <c r="C270" s="127"/>
      <c r="D270" s="127"/>
      <c r="E270" s="127"/>
      <c r="F270" s="127"/>
      <c r="G270" s="127"/>
      <c r="H270" s="127"/>
      <c r="I270" s="128"/>
    </row>
    <row r="271" spans="1:9" ht="33.75" thickBot="1">
      <c r="A271" s="62">
        <v>18</v>
      </c>
      <c r="B271" s="62"/>
      <c r="C271" s="79" t="s">
        <v>106</v>
      </c>
      <c r="D271" s="62">
        <v>190</v>
      </c>
      <c r="E271" s="61">
        <v>3.32</v>
      </c>
      <c r="F271" s="61">
        <v>4.2</v>
      </c>
      <c r="G271" s="61">
        <v>5.12</v>
      </c>
      <c r="H271" s="61">
        <v>70</v>
      </c>
      <c r="I271" s="62">
        <v>311</v>
      </c>
    </row>
    <row r="272" spans="1:9" ht="33.75" thickBot="1">
      <c r="A272" s="62">
        <v>16</v>
      </c>
      <c r="B272" s="62"/>
      <c r="C272" s="66" t="s">
        <v>84</v>
      </c>
      <c r="D272" s="64" t="s">
        <v>44</v>
      </c>
      <c r="E272" s="61">
        <v>0</v>
      </c>
      <c r="F272" s="61">
        <v>0</v>
      </c>
      <c r="G272" s="61">
        <v>8.01</v>
      </c>
      <c r="H272" s="61">
        <v>30</v>
      </c>
      <c r="I272" s="62" t="s">
        <v>87</v>
      </c>
    </row>
    <row r="273" spans="1:9" ht="33.75" thickBot="1">
      <c r="A273" s="62">
        <v>20</v>
      </c>
      <c r="B273" s="62"/>
      <c r="C273" s="76" t="s">
        <v>158</v>
      </c>
      <c r="D273" s="64" t="s">
        <v>126</v>
      </c>
      <c r="E273" s="61">
        <v>2.99</v>
      </c>
      <c r="F273" s="61">
        <v>3.36</v>
      </c>
      <c r="G273" s="61">
        <v>12.45</v>
      </c>
      <c r="H273" s="61">
        <v>97</v>
      </c>
      <c r="I273" s="68">
        <v>104</v>
      </c>
    </row>
    <row r="274" spans="1:9" ht="33.75" thickBot="1">
      <c r="A274" s="124" t="s">
        <v>147</v>
      </c>
      <c r="B274" s="125"/>
      <c r="C274" s="72"/>
      <c r="D274" s="73" t="s">
        <v>208</v>
      </c>
      <c r="E274" s="80">
        <f>E271+E272+E273</f>
        <v>6.3100000000000005</v>
      </c>
      <c r="F274" s="80">
        <f>F271+F272+F273</f>
        <v>7.5600000000000005</v>
      </c>
      <c r="G274" s="80">
        <f>G271+G272+G273</f>
        <v>25.58</v>
      </c>
      <c r="H274" s="80">
        <f>H271+H272+H273</f>
        <v>197</v>
      </c>
      <c r="I274" s="71"/>
    </row>
    <row r="275" spans="1:9" ht="33.75" customHeight="1" thickBot="1">
      <c r="A275" s="126" t="s">
        <v>132</v>
      </c>
      <c r="B275" s="180"/>
      <c r="C275" s="180"/>
      <c r="D275" s="180"/>
      <c r="E275" s="180"/>
      <c r="F275" s="180"/>
      <c r="G275" s="180"/>
      <c r="H275" s="180"/>
      <c r="I275" s="181"/>
    </row>
    <row r="276" spans="1:9" ht="37.5" customHeight="1">
      <c r="A276" s="77">
        <v>38</v>
      </c>
      <c r="B276" s="77"/>
      <c r="C276" s="78" t="s">
        <v>171</v>
      </c>
      <c r="D276" s="57" t="s">
        <v>44</v>
      </c>
      <c r="E276" s="56">
        <v>0.9</v>
      </c>
      <c r="F276" s="56">
        <v>0.18</v>
      </c>
      <c r="G276" s="56">
        <v>18.18</v>
      </c>
      <c r="H276" s="56">
        <v>82.8</v>
      </c>
      <c r="I276" s="55">
        <v>532</v>
      </c>
    </row>
    <row r="277" spans="1:9" ht="33.75" customHeight="1" thickBot="1">
      <c r="A277" s="129" t="s">
        <v>148</v>
      </c>
      <c r="B277" s="130"/>
      <c r="C277" s="72"/>
      <c r="D277" s="74" t="str">
        <f>D276</f>
        <v>180</v>
      </c>
      <c r="E277" s="80">
        <f>E276</f>
        <v>0.9</v>
      </c>
      <c r="F277" s="80">
        <f>F276</f>
        <v>0.18</v>
      </c>
      <c r="G277" s="80">
        <f>G276</f>
        <v>18.18</v>
      </c>
      <c r="H277" s="80">
        <f>H276</f>
        <v>82.8</v>
      </c>
      <c r="I277" s="83"/>
    </row>
    <row r="278" spans="1:9" ht="33.75" customHeight="1" thickBot="1">
      <c r="A278" s="121" t="s">
        <v>140</v>
      </c>
      <c r="B278" s="122"/>
      <c r="C278" s="122"/>
      <c r="D278" s="122"/>
      <c r="E278" s="122"/>
      <c r="F278" s="122"/>
      <c r="G278" s="122"/>
      <c r="H278" s="122"/>
      <c r="I278" s="123"/>
    </row>
    <row r="279" spans="1:9" ht="29.25" customHeight="1" thickBot="1">
      <c r="A279" s="62">
        <v>52</v>
      </c>
      <c r="B279" s="62"/>
      <c r="C279" s="79" t="s">
        <v>99</v>
      </c>
      <c r="D279" s="63">
        <v>50</v>
      </c>
      <c r="E279" s="61">
        <v>0.93</v>
      </c>
      <c r="F279" s="61">
        <v>5.14</v>
      </c>
      <c r="G279" s="61">
        <v>5.2</v>
      </c>
      <c r="H279" s="61">
        <v>71</v>
      </c>
      <c r="I279" s="68">
        <v>78</v>
      </c>
    </row>
    <row r="280" spans="1:9" ht="66.75" thickBot="1">
      <c r="A280" s="62">
        <v>79</v>
      </c>
      <c r="B280" s="62"/>
      <c r="C280" s="76" t="s">
        <v>209</v>
      </c>
      <c r="D280" s="64" t="s">
        <v>161</v>
      </c>
      <c r="E280" s="61">
        <v>4.23</v>
      </c>
      <c r="F280" s="61">
        <v>5.81</v>
      </c>
      <c r="G280" s="61">
        <v>10.84</v>
      </c>
      <c r="H280" s="61">
        <v>119</v>
      </c>
      <c r="I280" s="62" t="s">
        <v>116</v>
      </c>
    </row>
    <row r="281" spans="1:9" ht="34.5" customHeight="1" thickBot="1">
      <c r="A281" s="62">
        <v>80</v>
      </c>
      <c r="B281" s="62"/>
      <c r="C281" s="76" t="s">
        <v>212</v>
      </c>
      <c r="D281" s="64" t="s">
        <v>85</v>
      </c>
      <c r="E281" s="61">
        <v>6.63</v>
      </c>
      <c r="F281" s="61">
        <v>0.92</v>
      </c>
      <c r="G281" s="61">
        <v>7.1</v>
      </c>
      <c r="H281" s="61">
        <v>70</v>
      </c>
      <c r="I281" s="62">
        <v>358</v>
      </c>
    </row>
    <row r="282" spans="1:9" ht="33.75" thickBot="1">
      <c r="A282" s="62">
        <v>26</v>
      </c>
      <c r="B282" s="62"/>
      <c r="C282" s="76" t="s">
        <v>81</v>
      </c>
      <c r="D282" s="63">
        <v>130</v>
      </c>
      <c r="E282" s="61">
        <v>2.76</v>
      </c>
      <c r="F282" s="61">
        <v>4.29</v>
      </c>
      <c r="G282" s="61">
        <v>14.1</v>
      </c>
      <c r="H282" s="61">
        <v>121</v>
      </c>
      <c r="I282" s="62">
        <v>441</v>
      </c>
    </row>
    <row r="283" spans="1:9" ht="33.75" thickBot="1">
      <c r="A283" s="62">
        <v>25</v>
      </c>
      <c r="B283" s="62"/>
      <c r="C283" s="76" t="s">
        <v>90</v>
      </c>
      <c r="D283" s="63">
        <v>30</v>
      </c>
      <c r="E283" s="61">
        <v>0.29</v>
      </c>
      <c r="F283" s="61">
        <v>1.95</v>
      </c>
      <c r="G283" s="61">
        <v>1.58</v>
      </c>
      <c r="H283" s="61">
        <v>25</v>
      </c>
      <c r="I283" s="62" t="s">
        <v>229</v>
      </c>
    </row>
    <row r="284" spans="1:9" ht="33.75" thickBot="1">
      <c r="A284" s="62">
        <v>27</v>
      </c>
      <c r="B284" s="62"/>
      <c r="C284" s="76" t="s">
        <v>82</v>
      </c>
      <c r="D284" s="63">
        <v>180</v>
      </c>
      <c r="E284" s="61">
        <v>0.1</v>
      </c>
      <c r="F284" s="61">
        <v>0</v>
      </c>
      <c r="G284" s="61">
        <v>17.33</v>
      </c>
      <c r="H284" s="61">
        <v>70</v>
      </c>
      <c r="I284" s="62">
        <v>516</v>
      </c>
    </row>
    <row r="285" spans="1:9" ht="33.75" thickBot="1">
      <c r="A285" s="62">
        <v>9</v>
      </c>
      <c r="B285" s="62"/>
      <c r="C285" s="66" t="s">
        <v>7</v>
      </c>
      <c r="D285" s="63">
        <v>15</v>
      </c>
      <c r="E285" s="61">
        <v>1.14</v>
      </c>
      <c r="F285" s="61">
        <v>0.12</v>
      </c>
      <c r="G285" s="61">
        <v>7.38</v>
      </c>
      <c r="H285" s="61">
        <v>35.25</v>
      </c>
      <c r="I285" s="62">
        <v>122</v>
      </c>
    </row>
    <row r="286" spans="1:9" ht="33.75" thickBot="1">
      <c r="A286" s="55">
        <v>10</v>
      </c>
      <c r="B286" s="55"/>
      <c r="C286" s="70" t="s">
        <v>3</v>
      </c>
      <c r="D286" s="63">
        <v>35</v>
      </c>
      <c r="E286" s="61">
        <v>2.31</v>
      </c>
      <c r="F286" s="61">
        <v>0.42</v>
      </c>
      <c r="G286" s="61">
        <v>11.69</v>
      </c>
      <c r="H286" s="61">
        <v>60.9</v>
      </c>
      <c r="I286" s="55">
        <v>123</v>
      </c>
    </row>
    <row r="287" spans="1:9" ht="33.75" thickBot="1">
      <c r="A287" s="124" t="s">
        <v>152</v>
      </c>
      <c r="B287" s="125"/>
      <c r="C287" s="72"/>
      <c r="D287" s="82">
        <v>712</v>
      </c>
      <c r="E287" s="80">
        <f>E279+E280+E281+E282+E283+E284+E285+E286</f>
        <v>18.389999999999997</v>
      </c>
      <c r="F287" s="80">
        <f>F279+F280+F281+F282+F283+F284+F285+F286</f>
        <v>18.650000000000002</v>
      </c>
      <c r="G287" s="80">
        <f>G279+G280+G281+G282+G283+G284+G285+G286</f>
        <v>75.22</v>
      </c>
      <c r="H287" s="80">
        <f>H279+H280+H281+H282+H283+H284+H285+H286</f>
        <v>572.15</v>
      </c>
      <c r="I287" s="71"/>
    </row>
    <row r="288" spans="1:9" s="7" customFormat="1" ht="33.75" customHeight="1" thickBot="1">
      <c r="A288" s="121" t="s">
        <v>142</v>
      </c>
      <c r="B288" s="122"/>
      <c r="C288" s="122"/>
      <c r="D288" s="122"/>
      <c r="E288" s="122"/>
      <c r="F288" s="122"/>
      <c r="G288" s="122"/>
      <c r="H288" s="122"/>
      <c r="I288" s="123"/>
    </row>
    <row r="289" spans="1:9" ht="69" customHeight="1" thickBot="1">
      <c r="A289" s="62">
        <v>28</v>
      </c>
      <c r="B289" s="62"/>
      <c r="C289" s="66" t="s">
        <v>47</v>
      </c>
      <c r="D289" s="64" t="s">
        <v>114</v>
      </c>
      <c r="E289" s="61">
        <v>4.6</v>
      </c>
      <c r="F289" s="61">
        <v>4.38</v>
      </c>
      <c r="G289" s="61">
        <v>8.18</v>
      </c>
      <c r="H289" s="61">
        <v>94.52</v>
      </c>
      <c r="I289" s="62">
        <v>530</v>
      </c>
    </row>
    <row r="290" spans="1:9" ht="68.25" customHeight="1">
      <c r="A290" s="55">
        <v>56</v>
      </c>
      <c r="B290" s="55"/>
      <c r="C290" s="78" t="s">
        <v>74</v>
      </c>
      <c r="D290" s="57" t="s">
        <v>83</v>
      </c>
      <c r="E290" s="56">
        <v>1.4</v>
      </c>
      <c r="F290" s="56">
        <v>1.65</v>
      </c>
      <c r="G290" s="56">
        <v>38.65</v>
      </c>
      <c r="H290" s="56">
        <v>177</v>
      </c>
      <c r="I290" s="55">
        <v>604</v>
      </c>
    </row>
    <row r="291" spans="1:9" ht="33.75" thickBot="1">
      <c r="A291" s="124" t="s">
        <v>154</v>
      </c>
      <c r="B291" s="125"/>
      <c r="C291" s="72"/>
      <c r="D291" s="82">
        <f>D289+D290</f>
        <v>250</v>
      </c>
      <c r="E291" s="80">
        <f>E289+E290</f>
        <v>6</v>
      </c>
      <c r="F291" s="80">
        <f>F289+F290</f>
        <v>6.029999999999999</v>
      </c>
      <c r="G291" s="80">
        <f>G289+G290</f>
        <v>46.83</v>
      </c>
      <c r="H291" s="80">
        <f>H289+H290</f>
        <v>271.52</v>
      </c>
      <c r="I291" s="71"/>
    </row>
    <row r="292" spans="1:9" ht="33.75" thickBot="1">
      <c r="A292" s="126" t="s">
        <v>137</v>
      </c>
      <c r="B292" s="127"/>
      <c r="C292" s="127"/>
      <c r="D292" s="127"/>
      <c r="E292" s="127"/>
      <c r="F292" s="127"/>
      <c r="G292" s="127"/>
      <c r="H292" s="127"/>
      <c r="I292" s="128"/>
    </row>
    <row r="293" spans="1:9" ht="33.75" customHeight="1" thickBot="1">
      <c r="A293" s="62">
        <v>13</v>
      </c>
      <c r="B293" s="62"/>
      <c r="C293" s="76" t="s">
        <v>88</v>
      </c>
      <c r="D293" s="64" t="s">
        <v>83</v>
      </c>
      <c r="E293" s="61">
        <v>0.63</v>
      </c>
      <c r="F293" s="61">
        <v>5.05</v>
      </c>
      <c r="G293" s="61">
        <v>3.71</v>
      </c>
      <c r="H293" s="61">
        <v>64</v>
      </c>
      <c r="I293" s="62">
        <v>90</v>
      </c>
    </row>
    <row r="294" spans="1:9" ht="35.25" customHeight="1" thickBot="1">
      <c r="A294" s="62">
        <v>81</v>
      </c>
      <c r="B294" s="62"/>
      <c r="C294" s="78" t="s">
        <v>214</v>
      </c>
      <c r="D294" s="64" t="s">
        <v>213</v>
      </c>
      <c r="E294" s="61">
        <v>17.53</v>
      </c>
      <c r="F294" s="61">
        <v>18.37</v>
      </c>
      <c r="G294" s="61">
        <v>28.11</v>
      </c>
      <c r="H294" s="61">
        <v>369</v>
      </c>
      <c r="I294" s="62">
        <v>335</v>
      </c>
    </row>
    <row r="295" spans="1:9" ht="35.25" customHeight="1" thickBot="1">
      <c r="A295" s="62">
        <v>82</v>
      </c>
      <c r="B295" s="69"/>
      <c r="C295" s="72" t="s">
        <v>171</v>
      </c>
      <c r="D295" s="53" t="s">
        <v>114</v>
      </c>
      <c r="E295" s="61">
        <v>1</v>
      </c>
      <c r="F295" s="61">
        <v>0.2</v>
      </c>
      <c r="G295" s="61">
        <v>20.2</v>
      </c>
      <c r="H295" s="61">
        <v>92</v>
      </c>
      <c r="I295" s="62">
        <v>632</v>
      </c>
    </row>
    <row r="296" spans="1:9" ht="35.25" customHeight="1" thickBot="1">
      <c r="A296" s="62">
        <v>49</v>
      </c>
      <c r="B296" s="69"/>
      <c r="C296" s="72" t="s">
        <v>7</v>
      </c>
      <c r="D296" s="53" t="s">
        <v>179</v>
      </c>
      <c r="E296" s="61">
        <v>5.28</v>
      </c>
      <c r="F296" s="61">
        <v>0.24</v>
      </c>
      <c r="G296" s="61">
        <v>14.76</v>
      </c>
      <c r="H296" s="61">
        <v>70.5</v>
      </c>
      <c r="I296" s="62">
        <v>122</v>
      </c>
    </row>
    <row r="297" spans="1:9" ht="33.75" thickBot="1">
      <c r="A297" s="131" t="s">
        <v>157</v>
      </c>
      <c r="B297" s="163"/>
      <c r="C297" s="72"/>
      <c r="D297" s="53" t="s">
        <v>215</v>
      </c>
      <c r="E297" s="81">
        <f>E293+E294+E295+E296</f>
        <v>24.44</v>
      </c>
      <c r="F297" s="81">
        <f>F293+F294+F295+F296</f>
        <v>23.86</v>
      </c>
      <c r="G297" s="81">
        <f>G293+G294+G295+G296</f>
        <v>66.78</v>
      </c>
      <c r="H297" s="81">
        <f>H293+H294+H295+H296</f>
        <v>595.5</v>
      </c>
      <c r="I297" s="31"/>
    </row>
    <row r="298" spans="1:9" ht="33.75" thickBot="1">
      <c r="A298" s="31"/>
      <c r="B298" s="85"/>
      <c r="C298" s="97"/>
      <c r="D298" s="95"/>
      <c r="E298" s="61" t="s">
        <v>0</v>
      </c>
      <c r="F298" s="61" t="s">
        <v>1</v>
      </c>
      <c r="G298" s="61" t="s">
        <v>2</v>
      </c>
      <c r="H298" s="61" t="s">
        <v>111</v>
      </c>
      <c r="I298" s="30"/>
    </row>
    <row r="299" spans="1:9" ht="33.75" thickBot="1">
      <c r="A299" s="31"/>
      <c r="B299" s="85"/>
      <c r="C299" s="72" t="s">
        <v>67</v>
      </c>
      <c r="D299" s="95"/>
      <c r="E299" s="30">
        <f>E274+E277+E287+E291+E297</f>
        <v>56.04</v>
      </c>
      <c r="F299" s="30">
        <f>F274+F277+F287+F291+F297</f>
        <v>56.28</v>
      </c>
      <c r="G299" s="30">
        <f>G274+G277+G287+G291+G297</f>
        <v>232.59</v>
      </c>
      <c r="H299" s="30">
        <f>H274+H277+H287+H291+H297</f>
        <v>1718.97</v>
      </c>
      <c r="I299" s="30"/>
    </row>
    <row r="300" spans="1:9" ht="33.75" customHeight="1" thickBot="1">
      <c r="A300" s="139" t="s">
        <v>46</v>
      </c>
      <c r="B300" s="140"/>
      <c r="C300" s="182"/>
      <c r="D300" s="140"/>
      <c r="E300" s="140"/>
      <c r="F300" s="140"/>
      <c r="G300" s="140"/>
      <c r="H300" s="140"/>
      <c r="I300" s="141"/>
    </row>
    <row r="301" spans="1:9" ht="33.75" thickBot="1">
      <c r="A301" s="139"/>
      <c r="B301" s="140"/>
      <c r="C301" s="140"/>
      <c r="D301" s="140"/>
      <c r="E301" s="140"/>
      <c r="F301" s="140"/>
      <c r="G301" s="140"/>
      <c r="H301" s="140"/>
      <c r="I301" s="141"/>
    </row>
    <row r="302" spans="1:12" ht="33.75" customHeight="1" thickBot="1">
      <c r="A302" s="142" t="s">
        <v>8</v>
      </c>
      <c r="B302" s="142" t="s">
        <v>48</v>
      </c>
      <c r="C302" s="119" t="s">
        <v>4</v>
      </c>
      <c r="D302" s="156" t="s">
        <v>162</v>
      </c>
      <c r="E302" s="139" t="s">
        <v>5</v>
      </c>
      <c r="F302" s="140"/>
      <c r="G302" s="141"/>
      <c r="H302" s="119" t="s">
        <v>6</v>
      </c>
      <c r="I302" s="119" t="s">
        <v>49</v>
      </c>
      <c r="L302" s="10"/>
    </row>
    <row r="303" spans="1:9" ht="33.75" thickBot="1">
      <c r="A303" s="155"/>
      <c r="B303" s="143"/>
      <c r="C303" s="149"/>
      <c r="D303" s="157"/>
      <c r="E303" s="61" t="s">
        <v>0</v>
      </c>
      <c r="F303" s="61" t="s">
        <v>1</v>
      </c>
      <c r="G303" s="61" t="s">
        <v>2</v>
      </c>
      <c r="H303" s="149"/>
      <c r="I303" s="120"/>
    </row>
    <row r="304" spans="1:9" ht="33.75" thickBot="1">
      <c r="A304" s="62">
        <v>1</v>
      </c>
      <c r="B304" s="62">
        <v>2</v>
      </c>
      <c r="C304" s="63">
        <v>3</v>
      </c>
      <c r="D304" s="64" t="s">
        <v>68</v>
      </c>
      <c r="E304" s="63">
        <v>5</v>
      </c>
      <c r="F304" s="63">
        <v>6</v>
      </c>
      <c r="G304" s="63">
        <v>7</v>
      </c>
      <c r="H304" s="63">
        <v>8</v>
      </c>
      <c r="I304" s="63">
        <v>10</v>
      </c>
    </row>
    <row r="305" spans="1:9" ht="33.75" customHeight="1" thickBot="1">
      <c r="A305" s="121" t="s">
        <v>108</v>
      </c>
      <c r="B305" s="122"/>
      <c r="C305" s="122"/>
      <c r="D305" s="122"/>
      <c r="E305" s="122"/>
      <c r="F305" s="122"/>
      <c r="G305" s="122"/>
      <c r="H305" s="122"/>
      <c r="I305" s="123"/>
    </row>
    <row r="306" spans="1:13" s="7" customFormat="1" ht="33.75" thickBot="1">
      <c r="A306" s="121" t="s">
        <v>51</v>
      </c>
      <c r="B306" s="127"/>
      <c r="C306" s="127"/>
      <c r="D306" s="127"/>
      <c r="E306" s="127"/>
      <c r="F306" s="127"/>
      <c r="G306" s="127"/>
      <c r="H306" s="127"/>
      <c r="I306" s="128"/>
      <c r="J306" s="2"/>
      <c r="K306" s="2"/>
      <c r="L306" s="2"/>
      <c r="M306" s="2"/>
    </row>
    <row r="307" spans="1:9" ht="38.25" customHeight="1" thickBot="1">
      <c r="A307" s="62">
        <v>51</v>
      </c>
      <c r="B307" s="62"/>
      <c r="C307" s="66" t="s">
        <v>71</v>
      </c>
      <c r="D307" s="64" t="s">
        <v>131</v>
      </c>
      <c r="E307" s="61">
        <v>4.12</v>
      </c>
      <c r="F307" s="61">
        <v>5.19</v>
      </c>
      <c r="G307" s="61">
        <v>15.86</v>
      </c>
      <c r="H307" s="61">
        <v>130</v>
      </c>
      <c r="I307" s="62">
        <v>180</v>
      </c>
    </row>
    <row r="308" spans="1:9" ht="33.75" thickBot="1">
      <c r="A308" s="62">
        <v>2</v>
      </c>
      <c r="B308" s="62"/>
      <c r="C308" s="67" t="s">
        <v>43</v>
      </c>
      <c r="D308" s="63">
        <v>180</v>
      </c>
      <c r="E308" s="61">
        <v>1.66</v>
      </c>
      <c r="F308" s="61">
        <v>3.04</v>
      </c>
      <c r="G308" s="61">
        <v>14.44</v>
      </c>
      <c r="H308" s="61">
        <v>93</v>
      </c>
      <c r="I308" s="68">
        <v>514</v>
      </c>
    </row>
    <row r="309" spans="1:9" ht="33">
      <c r="A309" s="55">
        <v>3</v>
      </c>
      <c r="B309" s="55"/>
      <c r="C309" s="70" t="s">
        <v>78</v>
      </c>
      <c r="D309" s="57" t="s">
        <v>79</v>
      </c>
      <c r="E309" s="56">
        <v>1.96</v>
      </c>
      <c r="F309" s="56">
        <v>4.37</v>
      </c>
      <c r="G309" s="56">
        <v>12.51</v>
      </c>
      <c r="H309" s="56">
        <v>98</v>
      </c>
      <c r="I309" s="55">
        <v>107</v>
      </c>
    </row>
    <row r="310" spans="1:9" ht="33.75" thickBot="1">
      <c r="A310" s="124" t="s">
        <v>147</v>
      </c>
      <c r="B310" s="125"/>
      <c r="C310" s="72"/>
      <c r="D310" s="73" t="s">
        <v>146</v>
      </c>
      <c r="E310" s="80">
        <f>E307+E308+E309</f>
        <v>7.74</v>
      </c>
      <c r="F310" s="80">
        <f>F307+F308+F309</f>
        <v>12.600000000000001</v>
      </c>
      <c r="G310" s="80">
        <f>G307+G308+G309</f>
        <v>42.809999999999995</v>
      </c>
      <c r="H310" s="80">
        <f>H307+H308+H309</f>
        <v>321</v>
      </c>
      <c r="I310" s="71"/>
    </row>
    <row r="311" spans="1:9" ht="33.75" customHeight="1" thickBot="1">
      <c r="A311" s="121" t="s">
        <v>132</v>
      </c>
      <c r="B311" s="127"/>
      <c r="C311" s="127"/>
      <c r="D311" s="127"/>
      <c r="E311" s="127"/>
      <c r="F311" s="127"/>
      <c r="G311" s="127"/>
      <c r="H311" s="127"/>
      <c r="I311" s="128"/>
    </row>
    <row r="312" spans="1:9" ht="66">
      <c r="A312" s="77">
        <v>4</v>
      </c>
      <c r="B312" s="77"/>
      <c r="C312" s="78" t="s">
        <v>72</v>
      </c>
      <c r="D312" s="57" t="s">
        <v>194</v>
      </c>
      <c r="E312" s="56">
        <v>0.44</v>
      </c>
      <c r="F312" s="56">
        <v>0.44</v>
      </c>
      <c r="G312" s="56">
        <v>11.44</v>
      </c>
      <c r="H312" s="56">
        <v>49.5</v>
      </c>
      <c r="I312" s="55">
        <v>126</v>
      </c>
    </row>
    <row r="313" spans="1:9" ht="33.75" thickBot="1">
      <c r="A313" s="129" t="s">
        <v>148</v>
      </c>
      <c r="B313" s="130"/>
      <c r="C313" s="72"/>
      <c r="D313" s="73" t="s">
        <v>194</v>
      </c>
      <c r="E313" s="80">
        <f>E312</f>
        <v>0.44</v>
      </c>
      <c r="F313" s="80">
        <f>F312</f>
        <v>0.44</v>
      </c>
      <c r="G313" s="80">
        <f>G312</f>
        <v>11.44</v>
      </c>
      <c r="H313" s="80">
        <f>H312</f>
        <v>49.5</v>
      </c>
      <c r="I313" s="71"/>
    </row>
    <row r="314" spans="1:9" ht="33.75" customHeight="1" thickBot="1">
      <c r="A314" s="121" t="s">
        <v>140</v>
      </c>
      <c r="B314" s="122"/>
      <c r="C314" s="122"/>
      <c r="D314" s="122"/>
      <c r="E314" s="122"/>
      <c r="F314" s="122"/>
      <c r="G314" s="122"/>
      <c r="H314" s="122"/>
      <c r="I314" s="123"/>
    </row>
    <row r="315" spans="1:9" ht="34.5" customHeight="1" thickBot="1">
      <c r="A315" s="62">
        <v>75</v>
      </c>
      <c r="B315" s="62"/>
      <c r="C315" s="79" t="s">
        <v>205</v>
      </c>
      <c r="D315" s="63">
        <v>50</v>
      </c>
      <c r="E315" s="61">
        <v>0.98</v>
      </c>
      <c r="F315" s="61">
        <v>5.06</v>
      </c>
      <c r="G315" s="61">
        <v>3.09</v>
      </c>
      <c r="H315" s="61">
        <v>62</v>
      </c>
      <c r="I315" s="68">
        <v>71</v>
      </c>
    </row>
    <row r="316" spans="1:9" ht="33.75" thickBot="1">
      <c r="A316" s="62">
        <v>83</v>
      </c>
      <c r="B316" s="62"/>
      <c r="C316" s="76" t="s">
        <v>216</v>
      </c>
      <c r="D316" s="64" t="s">
        <v>161</v>
      </c>
      <c r="E316" s="61">
        <v>4.51</v>
      </c>
      <c r="F316" s="61">
        <v>5.56</v>
      </c>
      <c r="G316" s="61">
        <v>9.19</v>
      </c>
      <c r="H316" s="61">
        <v>121</v>
      </c>
      <c r="I316" s="62" t="s">
        <v>217</v>
      </c>
    </row>
    <row r="317" spans="1:9" ht="33.75" thickBot="1">
      <c r="A317" s="62">
        <v>84</v>
      </c>
      <c r="B317" s="62"/>
      <c r="C317" s="76" t="s">
        <v>107</v>
      </c>
      <c r="D317" s="64" t="s">
        <v>85</v>
      </c>
      <c r="E317" s="61">
        <v>7.58</v>
      </c>
      <c r="F317" s="61">
        <v>5.99</v>
      </c>
      <c r="G317" s="61">
        <v>7.56</v>
      </c>
      <c r="H317" s="61">
        <v>130</v>
      </c>
      <c r="I317" s="62">
        <v>420</v>
      </c>
    </row>
    <row r="318" spans="1:9" ht="33.75" thickBot="1">
      <c r="A318" s="62">
        <v>85</v>
      </c>
      <c r="B318" s="62"/>
      <c r="C318" s="76" t="s">
        <v>100</v>
      </c>
      <c r="D318" s="63">
        <v>130</v>
      </c>
      <c r="E318" s="61">
        <v>2.53</v>
      </c>
      <c r="F318" s="61">
        <v>6.2</v>
      </c>
      <c r="G318" s="61">
        <v>7.67</v>
      </c>
      <c r="H318" s="61">
        <v>117</v>
      </c>
      <c r="I318" s="62">
        <v>435</v>
      </c>
    </row>
    <row r="319" spans="1:9" ht="33.75" thickBot="1">
      <c r="A319" s="75">
        <v>73</v>
      </c>
      <c r="B319" s="75"/>
      <c r="C319" s="79" t="s">
        <v>203</v>
      </c>
      <c r="D319" s="63">
        <v>30</v>
      </c>
      <c r="E319" s="61">
        <v>0.24</v>
      </c>
      <c r="F319" s="61">
        <v>0.99</v>
      </c>
      <c r="G319" s="61">
        <v>1.36</v>
      </c>
      <c r="H319" s="61">
        <v>16</v>
      </c>
      <c r="I319" s="62">
        <v>465</v>
      </c>
    </row>
    <row r="320" spans="1:9" ht="33.75" thickBot="1">
      <c r="A320" s="62">
        <v>86</v>
      </c>
      <c r="B320" s="62"/>
      <c r="C320" s="76" t="s">
        <v>184</v>
      </c>
      <c r="D320" s="63">
        <v>180</v>
      </c>
      <c r="E320" s="61">
        <v>0</v>
      </c>
      <c r="F320" s="61">
        <v>0</v>
      </c>
      <c r="G320" s="61">
        <v>14.62</v>
      </c>
      <c r="H320" s="61">
        <v>58.51</v>
      </c>
      <c r="I320" s="62">
        <v>631</v>
      </c>
    </row>
    <row r="321" spans="1:9" ht="33.75" thickBot="1">
      <c r="A321" s="62">
        <v>9</v>
      </c>
      <c r="B321" s="62"/>
      <c r="C321" s="66" t="s">
        <v>7</v>
      </c>
      <c r="D321" s="63">
        <v>15</v>
      </c>
      <c r="E321" s="61">
        <v>1.14</v>
      </c>
      <c r="F321" s="61">
        <v>0.12</v>
      </c>
      <c r="G321" s="61">
        <v>7.38</v>
      </c>
      <c r="H321" s="61">
        <v>35.25</v>
      </c>
      <c r="I321" s="62">
        <v>122</v>
      </c>
    </row>
    <row r="322" spans="1:9" ht="33.75" thickBot="1">
      <c r="A322" s="55">
        <v>87</v>
      </c>
      <c r="B322" s="55"/>
      <c r="C322" s="70" t="s">
        <v>3</v>
      </c>
      <c r="D322" s="63">
        <v>30</v>
      </c>
      <c r="E322" s="61">
        <v>1.98</v>
      </c>
      <c r="F322" s="61">
        <v>0.36</v>
      </c>
      <c r="G322" s="61">
        <v>10.02</v>
      </c>
      <c r="H322" s="61">
        <v>52.2</v>
      </c>
      <c r="I322" s="55">
        <v>123</v>
      </c>
    </row>
    <row r="323" spans="1:9" ht="33.75" thickBot="1">
      <c r="A323" s="124" t="s">
        <v>152</v>
      </c>
      <c r="B323" s="125"/>
      <c r="C323" s="72"/>
      <c r="D323" s="82">
        <v>707</v>
      </c>
      <c r="E323" s="80">
        <f>E315+E316+E317+E318+E319+E320+E321+E322</f>
        <v>18.96</v>
      </c>
      <c r="F323" s="80">
        <f>F315+F316+F317+F318+F319+F320+F321+F322</f>
        <v>24.279999999999998</v>
      </c>
      <c r="G323" s="80">
        <f>G315+G316+G317+G318+G319+G320+G321+G322</f>
        <v>60.89</v>
      </c>
      <c r="H323" s="80">
        <f>H315+H316+H317+H318+H319+H320+H321+H322</f>
        <v>591.96</v>
      </c>
      <c r="I323" s="71"/>
    </row>
    <row r="324" spans="1:9" ht="33.75" customHeight="1" thickBot="1">
      <c r="A324" s="121" t="s">
        <v>142</v>
      </c>
      <c r="B324" s="122"/>
      <c r="C324" s="122"/>
      <c r="D324" s="122"/>
      <c r="E324" s="122"/>
      <c r="F324" s="122"/>
      <c r="G324" s="122"/>
      <c r="H324" s="122"/>
      <c r="I324" s="123"/>
    </row>
    <row r="325" spans="1:9" ht="33.75" thickBot="1">
      <c r="A325" s="62">
        <v>11</v>
      </c>
      <c r="B325" s="62"/>
      <c r="C325" s="66" t="s">
        <v>153</v>
      </c>
      <c r="D325" s="64" t="s">
        <v>114</v>
      </c>
      <c r="E325" s="61">
        <v>4.59</v>
      </c>
      <c r="F325" s="61">
        <v>6.38</v>
      </c>
      <c r="G325" s="61">
        <v>10.08</v>
      </c>
      <c r="H325" s="61">
        <v>120.12</v>
      </c>
      <c r="I325" s="62">
        <v>529</v>
      </c>
    </row>
    <row r="326" spans="1:9" ht="33">
      <c r="A326" s="55">
        <v>88</v>
      </c>
      <c r="B326" s="55"/>
      <c r="C326" s="78" t="s">
        <v>242</v>
      </c>
      <c r="D326" s="57" t="s">
        <v>83</v>
      </c>
      <c r="E326" s="56">
        <v>3.24</v>
      </c>
      <c r="F326" s="56">
        <v>2.27</v>
      </c>
      <c r="G326" s="56">
        <v>33.18</v>
      </c>
      <c r="H326" s="56">
        <v>166</v>
      </c>
      <c r="I326" s="56" t="s">
        <v>243</v>
      </c>
    </row>
    <row r="327" spans="1:9" ht="33.75" thickBot="1">
      <c r="A327" s="124" t="s">
        <v>154</v>
      </c>
      <c r="B327" s="125"/>
      <c r="C327" s="72"/>
      <c r="D327" s="82">
        <f>D325+D326</f>
        <v>250</v>
      </c>
      <c r="E327" s="80">
        <f>E325+E326</f>
        <v>7.83</v>
      </c>
      <c r="F327" s="80">
        <f>F325+F326</f>
        <v>8.65</v>
      </c>
      <c r="G327" s="80">
        <f>G325+G326</f>
        <v>43.26</v>
      </c>
      <c r="H327" s="80">
        <f>H325+H326</f>
        <v>286.12</v>
      </c>
      <c r="I327" s="71"/>
    </row>
    <row r="328" spans="1:9" ht="33.75" thickBot="1">
      <c r="A328" s="126" t="s">
        <v>137</v>
      </c>
      <c r="B328" s="127"/>
      <c r="C328" s="127"/>
      <c r="D328" s="127"/>
      <c r="E328" s="127"/>
      <c r="F328" s="127"/>
      <c r="G328" s="127"/>
      <c r="H328" s="127"/>
      <c r="I328" s="128"/>
    </row>
    <row r="329" spans="1:9" ht="34.5" customHeight="1" thickBot="1">
      <c r="A329" s="75">
        <v>31</v>
      </c>
      <c r="B329" s="75"/>
      <c r="C329" s="66" t="s">
        <v>119</v>
      </c>
      <c r="D329" s="64" t="s">
        <v>156</v>
      </c>
      <c r="E329" s="61">
        <v>8.55</v>
      </c>
      <c r="F329" s="61">
        <v>4.28</v>
      </c>
      <c r="G329" s="61">
        <v>5.63</v>
      </c>
      <c r="H329" s="61">
        <v>111</v>
      </c>
      <c r="I329" s="62">
        <v>354</v>
      </c>
    </row>
    <row r="330" spans="1:9" ht="33.75" thickBot="1">
      <c r="A330" s="62">
        <v>89</v>
      </c>
      <c r="B330" s="62"/>
      <c r="C330" s="79" t="s">
        <v>123</v>
      </c>
      <c r="D330" s="64" t="s">
        <v>180</v>
      </c>
      <c r="E330" s="61">
        <v>2.6</v>
      </c>
      <c r="F330" s="61">
        <v>3.84</v>
      </c>
      <c r="G330" s="61">
        <v>18.6</v>
      </c>
      <c r="H330" s="61">
        <v>133</v>
      </c>
      <c r="I330" s="62">
        <v>438</v>
      </c>
    </row>
    <row r="331" spans="1:9" ht="33.75" thickBot="1">
      <c r="A331" s="62">
        <v>16</v>
      </c>
      <c r="B331" s="62"/>
      <c r="C331" s="66" t="s">
        <v>84</v>
      </c>
      <c r="D331" s="64" t="s">
        <v>44</v>
      </c>
      <c r="E331" s="61">
        <v>0</v>
      </c>
      <c r="F331" s="61">
        <v>0</v>
      </c>
      <c r="G331" s="61">
        <v>8.01</v>
      </c>
      <c r="H331" s="61">
        <v>30</v>
      </c>
      <c r="I331" s="62" t="s">
        <v>87</v>
      </c>
    </row>
    <row r="332" spans="1:9" ht="33.75" thickBot="1">
      <c r="A332" s="62">
        <v>49</v>
      </c>
      <c r="B332" s="69"/>
      <c r="C332" s="72" t="s">
        <v>7</v>
      </c>
      <c r="D332" s="53" t="s">
        <v>179</v>
      </c>
      <c r="E332" s="61">
        <v>5.28</v>
      </c>
      <c r="F332" s="61">
        <v>0.24</v>
      </c>
      <c r="G332" s="61">
        <v>14.76</v>
      </c>
      <c r="H332" s="61">
        <v>70.5</v>
      </c>
      <c r="I332" s="62">
        <v>122</v>
      </c>
    </row>
    <row r="333" spans="1:9" ht="33.75" thickBot="1">
      <c r="A333" s="62">
        <v>90</v>
      </c>
      <c r="B333" s="62"/>
      <c r="C333" s="66" t="s">
        <v>3</v>
      </c>
      <c r="D333" s="64" t="s">
        <v>92</v>
      </c>
      <c r="E333" s="61">
        <v>1.32</v>
      </c>
      <c r="F333" s="61">
        <v>0.24</v>
      </c>
      <c r="G333" s="61">
        <v>6.68</v>
      </c>
      <c r="H333" s="61">
        <v>34.8</v>
      </c>
      <c r="I333" s="62">
        <v>123</v>
      </c>
    </row>
    <row r="334" spans="1:10" ht="33.75" thickBot="1">
      <c r="A334" s="131" t="s">
        <v>157</v>
      </c>
      <c r="B334" s="132"/>
      <c r="C334" s="66"/>
      <c r="D334" s="64" t="s">
        <v>244</v>
      </c>
      <c r="E334" s="81">
        <f>E329+E330+E331+E332+E333</f>
        <v>17.75</v>
      </c>
      <c r="F334" s="81">
        <f>F329+F330+F331+F332+F333</f>
        <v>8.600000000000001</v>
      </c>
      <c r="G334" s="81">
        <f>G329+G330+G331+G332+G333</f>
        <v>53.68</v>
      </c>
      <c r="H334" s="81">
        <f>H329+H330+H331+H332+H333</f>
        <v>379.3</v>
      </c>
      <c r="I334" s="31"/>
      <c r="J334" s="1"/>
    </row>
    <row r="335" spans="1:9" ht="38.25" customHeight="1" thickBot="1">
      <c r="A335" s="31"/>
      <c r="B335" s="31"/>
      <c r="C335" s="34"/>
      <c r="D335" s="33"/>
      <c r="E335" s="61" t="s">
        <v>0</v>
      </c>
      <c r="F335" s="61" t="s">
        <v>1</v>
      </c>
      <c r="G335" s="61" t="s">
        <v>2</v>
      </c>
      <c r="H335" s="61" t="s">
        <v>76</v>
      </c>
      <c r="I335" s="30"/>
    </row>
    <row r="336" spans="1:9" ht="33.75" thickBot="1">
      <c r="A336" s="31"/>
      <c r="B336" s="31"/>
      <c r="C336" s="66" t="s">
        <v>109</v>
      </c>
      <c r="D336" s="32"/>
      <c r="E336" s="30">
        <f>E310+E313+E323+E327+E334</f>
        <v>52.72</v>
      </c>
      <c r="F336" s="30">
        <f>F310+F313+F323+F327+F334</f>
        <v>54.57</v>
      </c>
      <c r="G336" s="30">
        <f>G310+G313+G323+G327+G334</f>
        <v>212.07999999999998</v>
      </c>
      <c r="H336" s="30">
        <f>H310+H313+H323+H327+H334</f>
        <v>1627.8799999999999</v>
      </c>
      <c r="I336" s="30"/>
    </row>
    <row r="337" spans="1:9" ht="33.75" customHeight="1" thickBot="1">
      <c r="A337" s="139" t="s">
        <v>46</v>
      </c>
      <c r="B337" s="140"/>
      <c r="C337" s="140"/>
      <c r="D337" s="140"/>
      <c r="E337" s="140"/>
      <c r="F337" s="140"/>
      <c r="G337" s="140"/>
      <c r="H337" s="140"/>
      <c r="I337" s="141"/>
    </row>
    <row r="338" spans="1:9" ht="33.75" thickBot="1">
      <c r="A338" s="139"/>
      <c r="B338" s="140"/>
      <c r="C338" s="140"/>
      <c r="D338" s="140"/>
      <c r="E338" s="140"/>
      <c r="F338" s="140"/>
      <c r="G338" s="140"/>
      <c r="H338" s="140"/>
      <c r="I338" s="141"/>
    </row>
    <row r="339" spans="1:9" ht="33.75" customHeight="1" thickBot="1">
      <c r="A339" s="142" t="s">
        <v>8</v>
      </c>
      <c r="B339" s="142" t="s">
        <v>48</v>
      </c>
      <c r="C339" s="119" t="s">
        <v>4</v>
      </c>
      <c r="D339" s="156" t="s">
        <v>162</v>
      </c>
      <c r="E339" s="139" t="s">
        <v>5</v>
      </c>
      <c r="F339" s="140"/>
      <c r="G339" s="141"/>
      <c r="H339" s="119" t="s">
        <v>6</v>
      </c>
      <c r="I339" s="54"/>
    </row>
    <row r="340" spans="1:9" ht="33.75" thickBot="1">
      <c r="A340" s="155"/>
      <c r="B340" s="143"/>
      <c r="C340" s="149"/>
      <c r="D340" s="157"/>
      <c r="E340" s="61" t="s">
        <v>0</v>
      </c>
      <c r="F340" s="61" t="s">
        <v>1</v>
      </c>
      <c r="G340" s="61" t="s">
        <v>2</v>
      </c>
      <c r="H340" s="149"/>
      <c r="I340" s="61" t="s">
        <v>49</v>
      </c>
    </row>
    <row r="341" spans="1:9" ht="33.75" thickBot="1">
      <c r="A341" s="62">
        <v>1</v>
      </c>
      <c r="B341" s="62">
        <v>2</v>
      </c>
      <c r="C341" s="63">
        <v>3</v>
      </c>
      <c r="D341" s="64" t="s">
        <v>68</v>
      </c>
      <c r="E341" s="63">
        <v>5</v>
      </c>
      <c r="F341" s="63">
        <v>6</v>
      </c>
      <c r="G341" s="63">
        <v>7</v>
      </c>
      <c r="H341" s="63">
        <v>8</v>
      </c>
      <c r="I341" s="63">
        <v>10</v>
      </c>
    </row>
    <row r="342" spans="1:9" ht="33.75" customHeight="1" thickBot="1">
      <c r="A342" s="121" t="s">
        <v>69</v>
      </c>
      <c r="B342" s="122"/>
      <c r="C342" s="122"/>
      <c r="D342" s="122"/>
      <c r="E342" s="122"/>
      <c r="F342" s="122"/>
      <c r="G342" s="122"/>
      <c r="H342" s="122"/>
      <c r="I342" s="123"/>
    </row>
    <row r="343" spans="1:9" ht="33.75" thickBot="1">
      <c r="A343" s="121" t="s">
        <v>236</v>
      </c>
      <c r="B343" s="127"/>
      <c r="C343" s="127"/>
      <c r="D343" s="127"/>
      <c r="E343" s="127"/>
      <c r="F343" s="127"/>
      <c r="G343" s="127"/>
      <c r="H343" s="127"/>
      <c r="I343" s="128"/>
    </row>
    <row r="344" spans="1:9" ht="33.75" thickBot="1">
      <c r="A344" s="62">
        <v>91</v>
      </c>
      <c r="B344" s="62"/>
      <c r="C344" s="66" t="s">
        <v>218</v>
      </c>
      <c r="D344" s="62">
        <v>190</v>
      </c>
      <c r="E344" s="61">
        <v>4.57</v>
      </c>
      <c r="F344" s="61">
        <v>5.16</v>
      </c>
      <c r="G344" s="61">
        <v>14.28</v>
      </c>
      <c r="H344" s="61">
        <v>122</v>
      </c>
      <c r="I344" s="62">
        <v>179</v>
      </c>
    </row>
    <row r="345" spans="1:9" ht="33.75" thickBot="1">
      <c r="A345" s="62">
        <v>2</v>
      </c>
      <c r="B345" s="62"/>
      <c r="C345" s="67" t="s">
        <v>43</v>
      </c>
      <c r="D345" s="63">
        <v>180</v>
      </c>
      <c r="E345" s="61">
        <v>1.66</v>
      </c>
      <c r="F345" s="61">
        <v>3.04</v>
      </c>
      <c r="G345" s="61">
        <v>14.44</v>
      </c>
      <c r="H345" s="61">
        <v>93</v>
      </c>
      <c r="I345" s="68">
        <v>514</v>
      </c>
    </row>
    <row r="346" spans="1:9" ht="33.75" thickBot="1">
      <c r="A346" s="62">
        <v>92</v>
      </c>
      <c r="B346" s="62"/>
      <c r="C346" s="67" t="s">
        <v>158</v>
      </c>
      <c r="D346" s="64" t="s">
        <v>235</v>
      </c>
      <c r="E346" s="61">
        <v>4.3</v>
      </c>
      <c r="F346" s="61">
        <v>4.23</v>
      </c>
      <c r="G346" s="61">
        <v>12.45</v>
      </c>
      <c r="H346" s="61">
        <v>108</v>
      </c>
      <c r="I346" s="62">
        <v>104</v>
      </c>
    </row>
    <row r="347" spans="1:9" ht="33.75" thickBot="1">
      <c r="A347" s="124" t="s">
        <v>147</v>
      </c>
      <c r="B347" s="125"/>
      <c r="C347" s="72"/>
      <c r="D347" s="73" t="s">
        <v>237</v>
      </c>
      <c r="E347" s="80">
        <f>E344+E345+E346</f>
        <v>10.530000000000001</v>
      </c>
      <c r="F347" s="80">
        <f>F344+F345+F346</f>
        <v>12.43</v>
      </c>
      <c r="G347" s="80">
        <f>G344+G345+G346</f>
        <v>41.17</v>
      </c>
      <c r="H347" s="80">
        <f>H344+H345+H346</f>
        <v>323</v>
      </c>
      <c r="I347" s="71"/>
    </row>
    <row r="348" spans="1:10" ht="33.75" thickBot="1">
      <c r="A348" s="126" t="s">
        <v>132</v>
      </c>
      <c r="B348" s="127"/>
      <c r="C348" s="127"/>
      <c r="D348" s="127"/>
      <c r="E348" s="127"/>
      <c r="F348" s="127"/>
      <c r="G348" s="127"/>
      <c r="H348" s="127"/>
      <c r="I348" s="128"/>
      <c r="J348" s="7"/>
    </row>
    <row r="349" spans="1:13" ht="66">
      <c r="A349" s="77">
        <v>4</v>
      </c>
      <c r="B349" s="77"/>
      <c r="C349" s="78" t="s">
        <v>72</v>
      </c>
      <c r="D349" s="57" t="s">
        <v>194</v>
      </c>
      <c r="E349" s="56">
        <v>0.44</v>
      </c>
      <c r="F349" s="56">
        <v>0.44</v>
      </c>
      <c r="G349" s="56">
        <v>11.44</v>
      </c>
      <c r="H349" s="56">
        <v>49.5</v>
      </c>
      <c r="I349" s="55">
        <v>126</v>
      </c>
      <c r="K349" s="7"/>
      <c r="L349" s="7"/>
      <c r="M349" s="7"/>
    </row>
    <row r="350" spans="1:13" ht="33.75" thickBot="1">
      <c r="A350" s="129" t="s">
        <v>148</v>
      </c>
      <c r="B350" s="130"/>
      <c r="C350" s="72"/>
      <c r="D350" s="73" t="s">
        <v>194</v>
      </c>
      <c r="E350" s="80">
        <f>E349</f>
        <v>0.44</v>
      </c>
      <c r="F350" s="80">
        <f>F349</f>
        <v>0.44</v>
      </c>
      <c r="G350" s="80">
        <f>G349</f>
        <v>11.44</v>
      </c>
      <c r="H350" s="80">
        <f>H349</f>
        <v>49.5</v>
      </c>
      <c r="I350" s="71"/>
      <c r="K350" s="7"/>
      <c r="L350" s="7"/>
      <c r="M350" s="7"/>
    </row>
    <row r="351" spans="1:9" ht="33.75" customHeight="1" thickBot="1">
      <c r="A351" s="121" t="s">
        <v>140</v>
      </c>
      <c r="B351" s="122"/>
      <c r="C351" s="122"/>
      <c r="D351" s="122"/>
      <c r="E351" s="122"/>
      <c r="F351" s="122"/>
      <c r="G351" s="122"/>
      <c r="H351" s="122"/>
      <c r="I351" s="123"/>
    </row>
    <row r="352" spans="1:9" ht="33.75" thickBot="1">
      <c r="A352" s="62">
        <v>39</v>
      </c>
      <c r="B352" s="62"/>
      <c r="C352" s="79" t="s">
        <v>219</v>
      </c>
      <c r="D352" s="63">
        <v>50</v>
      </c>
      <c r="E352" s="61">
        <v>0.63</v>
      </c>
      <c r="F352" s="61">
        <v>3.04</v>
      </c>
      <c r="G352" s="61">
        <v>3.35</v>
      </c>
      <c r="H352" s="61">
        <v>44</v>
      </c>
      <c r="I352" s="68">
        <v>6</v>
      </c>
    </row>
    <row r="353" spans="1:9" ht="30.75" customHeight="1" thickBot="1">
      <c r="A353" s="62">
        <v>93</v>
      </c>
      <c r="B353" s="62"/>
      <c r="C353" s="76" t="s">
        <v>220</v>
      </c>
      <c r="D353" s="64" t="s">
        <v>221</v>
      </c>
      <c r="E353" s="61">
        <v>4.43</v>
      </c>
      <c r="F353" s="61">
        <v>5.87</v>
      </c>
      <c r="G353" s="61">
        <v>9.97</v>
      </c>
      <c r="H353" s="61">
        <v>122</v>
      </c>
      <c r="I353" s="62" t="s">
        <v>222</v>
      </c>
    </row>
    <row r="354" spans="1:9" ht="33.75" thickBot="1">
      <c r="A354" s="62">
        <v>94</v>
      </c>
      <c r="B354" s="62"/>
      <c r="C354" s="76" t="s">
        <v>200</v>
      </c>
      <c r="D354" s="64" t="s">
        <v>85</v>
      </c>
      <c r="E354" s="61">
        <v>6.06</v>
      </c>
      <c r="F354" s="61">
        <v>1.36</v>
      </c>
      <c r="G354" s="61">
        <v>9.38</v>
      </c>
      <c r="H354" s="61">
        <v>81</v>
      </c>
      <c r="I354" s="62">
        <v>356</v>
      </c>
    </row>
    <row r="355" spans="1:9" ht="33.75" thickBot="1">
      <c r="A355" s="62">
        <v>95</v>
      </c>
      <c r="B355" s="62"/>
      <c r="C355" s="76" t="s">
        <v>202</v>
      </c>
      <c r="D355" s="64" t="s">
        <v>180</v>
      </c>
      <c r="E355" s="61">
        <v>3.05</v>
      </c>
      <c r="F355" s="61">
        <v>3.8</v>
      </c>
      <c r="G355" s="61">
        <v>28.23</v>
      </c>
      <c r="H355" s="61">
        <v>166</v>
      </c>
      <c r="I355" s="62">
        <v>425</v>
      </c>
    </row>
    <row r="356" spans="1:9" ht="33.75" thickBot="1">
      <c r="A356" s="62">
        <v>25</v>
      </c>
      <c r="B356" s="62"/>
      <c r="C356" s="76" t="s">
        <v>90</v>
      </c>
      <c r="D356" s="63">
        <v>30</v>
      </c>
      <c r="E356" s="61">
        <v>0.29</v>
      </c>
      <c r="F356" s="61">
        <v>1.95</v>
      </c>
      <c r="G356" s="61">
        <v>1.58</v>
      </c>
      <c r="H356" s="61">
        <v>25</v>
      </c>
      <c r="I356" s="62" t="s">
        <v>229</v>
      </c>
    </row>
    <row r="357" spans="1:9" ht="33.75" thickBot="1">
      <c r="A357" s="62">
        <v>27</v>
      </c>
      <c r="B357" s="62"/>
      <c r="C357" s="76" t="s">
        <v>82</v>
      </c>
      <c r="D357" s="63">
        <v>180</v>
      </c>
      <c r="E357" s="61">
        <v>0.1</v>
      </c>
      <c r="F357" s="61">
        <v>0</v>
      </c>
      <c r="G357" s="61">
        <v>17.33</v>
      </c>
      <c r="H357" s="61">
        <v>70</v>
      </c>
      <c r="I357" s="62">
        <v>516</v>
      </c>
    </row>
    <row r="358" spans="1:9" ht="33.75" thickBot="1">
      <c r="A358" s="62">
        <v>9</v>
      </c>
      <c r="B358" s="62"/>
      <c r="C358" s="66" t="s">
        <v>7</v>
      </c>
      <c r="D358" s="63">
        <v>10</v>
      </c>
      <c r="E358" s="61">
        <v>1.14</v>
      </c>
      <c r="F358" s="61">
        <v>0.12</v>
      </c>
      <c r="G358" s="61">
        <v>7.38</v>
      </c>
      <c r="H358" s="61">
        <v>35.25</v>
      </c>
      <c r="I358" s="62">
        <v>122</v>
      </c>
    </row>
    <row r="359" spans="1:9" ht="33.75" thickBot="1">
      <c r="A359" s="55">
        <v>87</v>
      </c>
      <c r="B359" s="55"/>
      <c r="C359" s="70" t="s">
        <v>3</v>
      </c>
      <c r="D359" s="63">
        <v>30</v>
      </c>
      <c r="E359" s="61">
        <v>1.98</v>
      </c>
      <c r="F359" s="61">
        <v>0.36</v>
      </c>
      <c r="G359" s="61">
        <v>10.02</v>
      </c>
      <c r="H359" s="61">
        <v>52.2</v>
      </c>
      <c r="I359" s="55">
        <v>123</v>
      </c>
    </row>
    <row r="360" spans="1:9" ht="33.75" thickBot="1">
      <c r="A360" s="124" t="s">
        <v>152</v>
      </c>
      <c r="B360" s="125"/>
      <c r="C360" s="72"/>
      <c r="D360" s="82">
        <v>713</v>
      </c>
      <c r="E360" s="80">
        <f>E352+E353+E354+E355+E356+E357+E358+E359</f>
        <v>17.679999999999996</v>
      </c>
      <c r="F360" s="80">
        <f>F352+F353+F354+F355+F356+F357+F358+F359</f>
        <v>16.5</v>
      </c>
      <c r="G360" s="80">
        <f>G352+G353+G354+G355+G356+G357+G358+G359</f>
        <v>87.24</v>
      </c>
      <c r="H360" s="80">
        <f>H352+H353+H354+H355+H356+H357+H358+H359</f>
        <v>595.45</v>
      </c>
      <c r="I360" s="71"/>
    </row>
    <row r="361" spans="1:9" ht="33.75" customHeight="1" thickBot="1">
      <c r="A361" s="121" t="s">
        <v>143</v>
      </c>
      <c r="B361" s="122"/>
      <c r="C361" s="122"/>
      <c r="D361" s="122"/>
      <c r="E361" s="122"/>
      <c r="F361" s="122"/>
      <c r="G361" s="122"/>
      <c r="H361" s="122"/>
      <c r="I361" s="123"/>
    </row>
    <row r="362" spans="1:9" ht="69.75" customHeight="1" thickBot="1">
      <c r="A362" s="62">
        <v>28</v>
      </c>
      <c r="B362" s="62"/>
      <c r="C362" s="66" t="s">
        <v>47</v>
      </c>
      <c r="D362" s="64" t="s">
        <v>114</v>
      </c>
      <c r="E362" s="61">
        <v>4.6</v>
      </c>
      <c r="F362" s="61">
        <v>4.38</v>
      </c>
      <c r="G362" s="61">
        <v>8.18</v>
      </c>
      <c r="H362" s="61">
        <v>94.52</v>
      </c>
      <c r="I362" s="62">
        <v>530</v>
      </c>
    </row>
    <row r="363" spans="1:9" ht="30.75" customHeight="1" thickBot="1">
      <c r="A363" s="62">
        <v>96</v>
      </c>
      <c r="B363" s="62"/>
      <c r="C363" s="67" t="s">
        <v>228</v>
      </c>
      <c r="D363" s="64" t="s">
        <v>83</v>
      </c>
      <c r="E363" s="61">
        <v>3.47</v>
      </c>
      <c r="F363" s="61">
        <v>3.7</v>
      </c>
      <c r="G363" s="61">
        <v>18.44</v>
      </c>
      <c r="H363" s="61">
        <v>124</v>
      </c>
      <c r="I363" s="62" t="s">
        <v>125</v>
      </c>
    </row>
    <row r="364" spans="1:9" ht="33.75" thickBot="1">
      <c r="A364" s="124" t="s">
        <v>154</v>
      </c>
      <c r="B364" s="125"/>
      <c r="C364" s="72"/>
      <c r="D364" s="82">
        <f>D362+D363</f>
        <v>250</v>
      </c>
      <c r="E364" s="80">
        <f>E362+E363</f>
        <v>8.07</v>
      </c>
      <c r="F364" s="80">
        <f>F362+F363</f>
        <v>8.08</v>
      </c>
      <c r="G364" s="80">
        <f>G362+G363</f>
        <v>26.62</v>
      </c>
      <c r="H364" s="80">
        <f>H362+H363</f>
        <v>218.51999999999998</v>
      </c>
      <c r="I364" s="71"/>
    </row>
    <row r="365" spans="1:9" ht="33.75" thickBot="1">
      <c r="A365" s="126" t="s">
        <v>144</v>
      </c>
      <c r="B365" s="127"/>
      <c r="C365" s="127"/>
      <c r="D365" s="127"/>
      <c r="E365" s="127"/>
      <c r="F365" s="127"/>
      <c r="G365" s="127"/>
      <c r="H365" s="127"/>
      <c r="I365" s="128"/>
    </row>
    <row r="366" spans="1:9" ht="36.75" customHeight="1" thickBot="1">
      <c r="A366" s="62">
        <v>67</v>
      </c>
      <c r="B366" s="62"/>
      <c r="C366" s="79" t="s">
        <v>93</v>
      </c>
      <c r="D366" s="64" t="s">
        <v>83</v>
      </c>
      <c r="E366" s="61">
        <v>0.4</v>
      </c>
      <c r="F366" s="61">
        <v>0.05</v>
      </c>
      <c r="G366" s="61">
        <v>1.3</v>
      </c>
      <c r="H366" s="61">
        <v>7</v>
      </c>
      <c r="I366" s="62">
        <v>121</v>
      </c>
    </row>
    <row r="367" spans="1:9" ht="33.75" thickBot="1">
      <c r="A367" s="75">
        <v>97</v>
      </c>
      <c r="B367" s="75"/>
      <c r="C367" s="78" t="s">
        <v>224</v>
      </c>
      <c r="D367" s="63">
        <v>180</v>
      </c>
      <c r="E367" s="61">
        <v>4.38</v>
      </c>
      <c r="F367" s="61">
        <v>3.91</v>
      </c>
      <c r="G367" s="61">
        <v>31</v>
      </c>
      <c r="H367" s="61">
        <v>180</v>
      </c>
      <c r="I367" s="62">
        <v>220</v>
      </c>
    </row>
    <row r="368" spans="1:9" ht="33.75" thickBot="1">
      <c r="A368" s="62">
        <v>82</v>
      </c>
      <c r="B368" s="69"/>
      <c r="C368" s="72" t="s">
        <v>171</v>
      </c>
      <c r="D368" s="53" t="s">
        <v>114</v>
      </c>
      <c r="E368" s="61">
        <v>1</v>
      </c>
      <c r="F368" s="61">
        <v>0.2</v>
      </c>
      <c r="G368" s="61">
        <v>20.2</v>
      </c>
      <c r="H368" s="61">
        <v>92</v>
      </c>
      <c r="I368" s="62">
        <v>632</v>
      </c>
    </row>
    <row r="369" spans="1:9" ht="33.75" thickBot="1">
      <c r="A369" s="62">
        <v>78</v>
      </c>
      <c r="B369" s="69"/>
      <c r="C369" s="72" t="s">
        <v>7</v>
      </c>
      <c r="D369" s="53" t="s">
        <v>86</v>
      </c>
      <c r="E369" s="61">
        <v>7.04</v>
      </c>
      <c r="F369" s="61">
        <v>0.32</v>
      </c>
      <c r="G369" s="61">
        <v>19.68</v>
      </c>
      <c r="H369" s="61">
        <v>94</v>
      </c>
      <c r="I369" s="62">
        <v>122</v>
      </c>
    </row>
    <row r="370" spans="1:9" ht="33.75" thickBot="1">
      <c r="A370" s="131" t="s">
        <v>157</v>
      </c>
      <c r="B370" s="132"/>
      <c r="C370" s="67"/>
      <c r="D370" s="64" t="s">
        <v>225</v>
      </c>
      <c r="E370" s="81">
        <f>E366+E367+E368+E369</f>
        <v>12.82</v>
      </c>
      <c r="F370" s="81">
        <f>F366+F367+F368+F369</f>
        <v>4.48</v>
      </c>
      <c r="G370" s="81">
        <f>G366+G367+G368+G369</f>
        <v>72.18</v>
      </c>
      <c r="H370" s="81">
        <f>H366+H367+H368+H369</f>
        <v>373</v>
      </c>
      <c r="I370" s="31"/>
    </row>
    <row r="371" spans="1:9" ht="36.75" customHeight="1" thickBot="1">
      <c r="A371" s="62"/>
      <c r="B371" s="62"/>
      <c r="C371" s="66"/>
      <c r="D371" s="64"/>
      <c r="E371" s="61" t="s">
        <v>0</v>
      </c>
      <c r="F371" s="61" t="s">
        <v>1</v>
      </c>
      <c r="G371" s="61" t="s">
        <v>2</v>
      </c>
      <c r="H371" s="61" t="s">
        <v>76</v>
      </c>
      <c r="I371" s="30"/>
    </row>
    <row r="372" spans="1:9" ht="33.75" thickBot="1">
      <c r="A372" s="31"/>
      <c r="B372" s="31"/>
      <c r="C372" s="66" t="s">
        <v>70</v>
      </c>
      <c r="D372" s="32"/>
      <c r="E372" s="30">
        <f>E347+E350+E360+E364+E370</f>
        <v>49.54</v>
      </c>
      <c r="F372" s="30">
        <f>F347+F350+F360+F364+F370</f>
        <v>41.92999999999999</v>
      </c>
      <c r="G372" s="30">
        <f>G347+G350+G360+G364+G370</f>
        <v>238.65</v>
      </c>
      <c r="H372" s="30">
        <f>H347+H350+H360+H364+H370</f>
        <v>1559.47</v>
      </c>
      <c r="I372" s="30"/>
    </row>
    <row r="373" spans="1:9" ht="33.75" thickBot="1">
      <c r="A373" s="44"/>
      <c r="B373" s="45"/>
      <c r="C373" s="46"/>
      <c r="D373" s="47"/>
      <c r="E373" s="46"/>
      <c r="F373" s="46"/>
      <c r="G373" s="46"/>
      <c r="H373" s="46"/>
      <c r="I373" s="48"/>
    </row>
    <row r="374" spans="1:9" ht="33.75" thickBot="1">
      <c r="A374" s="31"/>
      <c r="B374" s="31"/>
      <c r="C374" s="34"/>
      <c r="D374" s="33"/>
      <c r="E374" s="30"/>
      <c r="F374" s="30"/>
      <c r="G374" s="30"/>
      <c r="H374" s="30"/>
      <c r="I374" s="30"/>
    </row>
    <row r="375" spans="1:9" ht="33.75" customHeight="1" thickBot="1">
      <c r="A375" s="139" t="s">
        <v>45</v>
      </c>
      <c r="B375" s="140"/>
      <c r="C375" s="140"/>
      <c r="D375" s="140"/>
      <c r="E375" s="140"/>
      <c r="F375" s="140"/>
      <c r="G375" s="140"/>
      <c r="H375" s="140"/>
      <c r="I375" s="141"/>
    </row>
    <row r="376" spans="1:9" ht="33.75" customHeight="1" thickBot="1">
      <c r="A376" s="142"/>
      <c r="B376" s="142"/>
      <c r="C376" s="119"/>
      <c r="D376" s="156"/>
      <c r="E376" s="139" t="s">
        <v>5</v>
      </c>
      <c r="F376" s="140"/>
      <c r="G376" s="141"/>
      <c r="H376" s="119" t="s">
        <v>6</v>
      </c>
      <c r="I376" s="29"/>
    </row>
    <row r="377" spans="1:9" ht="33.75" thickBot="1">
      <c r="A377" s="155"/>
      <c r="B377" s="143"/>
      <c r="C377" s="149"/>
      <c r="D377" s="157"/>
      <c r="E377" s="61" t="s">
        <v>0</v>
      </c>
      <c r="F377" s="61" t="s">
        <v>1</v>
      </c>
      <c r="G377" s="61" t="s">
        <v>2</v>
      </c>
      <c r="H377" s="149"/>
      <c r="I377" s="30"/>
    </row>
    <row r="378" spans="1:9" ht="33.75" customHeight="1" thickBot="1">
      <c r="A378" s="121" t="s">
        <v>121</v>
      </c>
      <c r="B378" s="122"/>
      <c r="C378" s="122"/>
      <c r="D378" s="123"/>
      <c r="E378" s="61">
        <f>E36+E74+E112+E148+E186+E224+E262+E299+E336+E372</f>
        <v>554.46</v>
      </c>
      <c r="F378" s="61">
        <f>F36+F74+F112+F148+F186+F224+F262+F299+F336+F372</f>
        <v>567.36</v>
      </c>
      <c r="G378" s="61">
        <f>G36+G74+G112+G148+G186+G224+G262+G299+G336+G372</f>
        <v>2307.67</v>
      </c>
      <c r="H378" s="61">
        <f>H36+H74+H112+H148+H186+H224+H262+H299+H336+H372</f>
        <v>16982.289999999997</v>
      </c>
      <c r="I378" s="30"/>
    </row>
    <row r="379" spans="1:9" ht="33.75" customHeight="1" thickBot="1">
      <c r="A379" s="121" t="s">
        <v>122</v>
      </c>
      <c r="B379" s="122"/>
      <c r="C379" s="122"/>
      <c r="D379" s="123"/>
      <c r="E379" s="61">
        <f>E378/10</f>
        <v>55.446000000000005</v>
      </c>
      <c r="F379" s="61">
        <f>F378/10</f>
        <v>56.736000000000004</v>
      </c>
      <c r="G379" s="61">
        <f>G378/10</f>
        <v>230.767</v>
      </c>
      <c r="H379" s="61">
        <f>H378/10</f>
        <v>1698.2289999999998</v>
      </c>
      <c r="I379" s="30"/>
    </row>
    <row r="380" spans="1:9" ht="69.75" customHeight="1" thickBot="1">
      <c r="A380" s="121" t="s">
        <v>226</v>
      </c>
      <c r="B380" s="122"/>
      <c r="C380" s="122"/>
      <c r="D380" s="123"/>
      <c r="E380" s="61">
        <v>51.3</v>
      </c>
      <c r="F380" s="61">
        <v>57</v>
      </c>
      <c r="G380" s="61">
        <v>247.95</v>
      </c>
      <c r="H380" s="61">
        <v>1710</v>
      </c>
      <c r="I380" s="30"/>
    </row>
    <row r="381" spans="1:9" ht="75.75" customHeight="1" thickBot="1">
      <c r="A381" s="121" t="s">
        <v>227</v>
      </c>
      <c r="B381" s="122"/>
      <c r="C381" s="122"/>
      <c r="D381" s="123"/>
      <c r="E381" s="61">
        <f>100*E379/E380</f>
        <v>108.08187134502926</v>
      </c>
      <c r="F381" s="61">
        <f>100*F379/F380</f>
        <v>99.53684210526316</v>
      </c>
      <c r="G381" s="61">
        <f>100*G379/G380</f>
        <v>93.06997378503732</v>
      </c>
      <c r="H381" s="61">
        <f>100*H379/H380</f>
        <v>99.31163742690057</v>
      </c>
      <c r="I381" s="30"/>
    </row>
    <row r="382" spans="1:9" ht="3" customHeight="1">
      <c r="A382" s="49"/>
      <c r="B382" s="50"/>
      <c r="C382" s="50"/>
      <c r="D382" s="51"/>
      <c r="E382" s="50"/>
      <c r="F382" s="50"/>
      <c r="G382" s="50"/>
      <c r="H382" s="50"/>
      <c r="I382" s="52"/>
    </row>
    <row r="383" spans="1:9" ht="33" hidden="1">
      <c r="A383" s="49"/>
      <c r="B383" s="50"/>
      <c r="C383" s="50"/>
      <c r="D383" s="51"/>
      <c r="E383" s="50"/>
      <c r="F383" s="50"/>
      <c r="G383" s="50"/>
      <c r="H383" s="50"/>
      <c r="I383" s="52"/>
    </row>
  </sheetData>
  <sheetProtection/>
  <mergeCells count="211">
    <mergeCell ref="A364:B364"/>
    <mergeCell ref="A370:B370"/>
    <mergeCell ref="B376:B377"/>
    <mergeCell ref="A323:B323"/>
    <mergeCell ref="A327:B327"/>
    <mergeCell ref="A334:B334"/>
    <mergeCell ref="A347:B347"/>
    <mergeCell ref="A350:B350"/>
    <mergeCell ref="A360:B360"/>
    <mergeCell ref="A365:I365"/>
    <mergeCell ref="A300:I300"/>
    <mergeCell ref="A301:I301"/>
    <mergeCell ref="A302:A303"/>
    <mergeCell ref="C302:C303"/>
    <mergeCell ref="D302:D303"/>
    <mergeCell ref="E302:G302"/>
    <mergeCell ref="B302:B303"/>
    <mergeCell ref="I302:I303"/>
    <mergeCell ref="A269:I269"/>
    <mergeCell ref="A264:I264"/>
    <mergeCell ref="D266:D267"/>
    <mergeCell ref="A297:B297"/>
    <mergeCell ref="E266:G266"/>
    <mergeCell ref="B266:B267"/>
    <mergeCell ref="A275:I275"/>
    <mergeCell ref="A292:I292"/>
    <mergeCell ref="A278:I278"/>
    <mergeCell ref="A288:I288"/>
    <mergeCell ref="D151:D152"/>
    <mergeCell ref="A239:B239"/>
    <mergeCell ref="A249:B249"/>
    <mergeCell ref="A253:B253"/>
    <mergeCell ref="A277:B277"/>
    <mergeCell ref="A287:B287"/>
    <mergeCell ref="A240:I240"/>
    <mergeCell ref="A250:I250"/>
    <mergeCell ref="A192:I192"/>
    <mergeCell ref="A225:I225"/>
    <mergeCell ref="A146:B146"/>
    <mergeCell ref="A160:B160"/>
    <mergeCell ref="A163:B163"/>
    <mergeCell ref="A173:B173"/>
    <mergeCell ref="A177:B177"/>
    <mergeCell ref="A184:B184"/>
    <mergeCell ref="A154:I154"/>
    <mergeCell ref="A151:A152"/>
    <mergeCell ref="C151:C152"/>
    <mergeCell ref="A161:I161"/>
    <mergeCell ref="A314:I314"/>
    <mergeCell ref="A305:I305"/>
    <mergeCell ref="H302:H303"/>
    <mergeCell ref="A254:I254"/>
    <mergeCell ref="A260:B260"/>
    <mergeCell ref="A274:B274"/>
    <mergeCell ref="A291:B291"/>
    <mergeCell ref="A270:I270"/>
    <mergeCell ref="A306:I306"/>
    <mergeCell ref="A311:I311"/>
    <mergeCell ref="A123:B123"/>
    <mergeCell ref="H189:H190"/>
    <mergeCell ref="A226:I226"/>
    <mergeCell ref="A227:A228"/>
    <mergeCell ref="C227:C228"/>
    <mergeCell ref="D227:D228"/>
    <mergeCell ref="E227:G227"/>
    <mergeCell ref="H227:H228"/>
    <mergeCell ref="A197:B197"/>
    <mergeCell ref="A211:I211"/>
    <mergeCell ref="A124:I124"/>
    <mergeCell ref="E151:G151"/>
    <mergeCell ref="A150:I150"/>
    <mergeCell ref="H151:H152"/>
    <mergeCell ref="E115:G115"/>
    <mergeCell ref="H115:H116"/>
    <mergeCell ref="A118:I118"/>
    <mergeCell ref="A149:I149"/>
    <mergeCell ref="A127:I127"/>
    <mergeCell ref="A136:I136"/>
    <mergeCell ref="A114:I114"/>
    <mergeCell ref="A38:I38"/>
    <mergeCell ref="A39:A40"/>
    <mergeCell ref="C39:C40"/>
    <mergeCell ref="A80:I80"/>
    <mergeCell ref="A89:I89"/>
    <mergeCell ref="A81:I81"/>
    <mergeCell ref="H77:H78"/>
    <mergeCell ref="A65:I65"/>
    <mergeCell ref="A76:I76"/>
    <mergeCell ref="A2:I2"/>
    <mergeCell ref="A4:A5"/>
    <mergeCell ref="C4:C5"/>
    <mergeCell ref="D4:D5"/>
    <mergeCell ref="E4:G4"/>
    <mergeCell ref="A3:I3"/>
    <mergeCell ref="I4:I5"/>
    <mergeCell ref="A16:I16"/>
    <mergeCell ref="A24:I24"/>
    <mergeCell ref="A61:I61"/>
    <mergeCell ref="A15:B15"/>
    <mergeCell ref="H266:H267"/>
    <mergeCell ref="A266:A267"/>
    <mergeCell ref="C266:C267"/>
    <mergeCell ref="A265:I265"/>
    <mergeCell ref="A139:B139"/>
    <mergeCell ref="A113:I113"/>
    <mergeCell ref="A77:A78"/>
    <mergeCell ref="H4:H5"/>
    <mergeCell ref="A48:I48"/>
    <mergeCell ref="A7:I7"/>
    <mergeCell ref="A42:I42"/>
    <mergeCell ref="A51:I51"/>
    <mergeCell ref="A75:I75"/>
    <mergeCell ref="B39:B40"/>
    <mergeCell ref="B77:B78"/>
    <mergeCell ref="B4:B5"/>
    <mergeCell ref="A187:I187"/>
    <mergeCell ref="A200:B200"/>
    <mergeCell ref="A214:B214"/>
    <mergeCell ref="A222:B222"/>
    <mergeCell ref="A236:B236"/>
    <mergeCell ref="A198:I198"/>
    <mergeCell ref="A231:I231"/>
    <mergeCell ref="I227:I228"/>
    <mergeCell ref="A230:I230"/>
    <mergeCell ref="C189:C190"/>
    <mergeCell ref="A351:I351"/>
    <mergeCell ref="A361:I361"/>
    <mergeCell ref="A324:I324"/>
    <mergeCell ref="A337:I337"/>
    <mergeCell ref="A338:I338"/>
    <mergeCell ref="A339:A340"/>
    <mergeCell ref="C339:C340"/>
    <mergeCell ref="D339:D340"/>
    <mergeCell ref="A348:I348"/>
    <mergeCell ref="A328:I328"/>
    <mergeCell ref="A378:D378"/>
    <mergeCell ref="A379:D379"/>
    <mergeCell ref="A380:D380"/>
    <mergeCell ref="A381:D381"/>
    <mergeCell ref="A375:I375"/>
    <mergeCell ref="A376:A377"/>
    <mergeCell ref="C376:C377"/>
    <mergeCell ref="D376:D377"/>
    <mergeCell ref="E376:G376"/>
    <mergeCell ref="H376:H377"/>
    <mergeCell ref="A119:I119"/>
    <mergeCell ref="A34:B34"/>
    <mergeCell ref="A47:B47"/>
    <mergeCell ref="A64:B64"/>
    <mergeCell ref="A72:B72"/>
    <mergeCell ref="A37:I37"/>
    <mergeCell ref="A50:B50"/>
    <mergeCell ref="C77:C78"/>
    <mergeCell ref="D77:D78"/>
    <mergeCell ref="A85:B85"/>
    <mergeCell ref="A140:I140"/>
    <mergeCell ref="A155:I155"/>
    <mergeCell ref="A1:I1"/>
    <mergeCell ref="D39:D40"/>
    <mergeCell ref="E39:G39"/>
    <mergeCell ref="H39:H40"/>
    <mergeCell ref="A12:B12"/>
    <mergeCell ref="A102:I102"/>
    <mergeCell ref="A23:B23"/>
    <mergeCell ref="A27:B27"/>
    <mergeCell ref="A115:A116"/>
    <mergeCell ref="C115:C116"/>
    <mergeCell ref="D115:D116"/>
    <mergeCell ref="A110:B110"/>
    <mergeCell ref="A193:I193"/>
    <mergeCell ref="A164:I164"/>
    <mergeCell ref="A174:I174"/>
    <mergeCell ref="A126:B126"/>
    <mergeCell ref="A135:B135"/>
    <mergeCell ref="B115:B116"/>
    <mergeCell ref="D189:D190"/>
    <mergeCell ref="A210:B210"/>
    <mergeCell ref="A201:I201"/>
    <mergeCell ref="B227:B228"/>
    <mergeCell ref="E189:G189"/>
    <mergeCell ref="I189:I190"/>
    <mergeCell ref="A86:I86"/>
    <mergeCell ref="A343:I343"/>
    <mergeCell ref="E339:G339"/>
    <mergeCell ref="H339:H340"/>
    <mergeCell ref="A342:I342"/>
    <mergeCell ref="A313:B313"/>
    <mergeCell ref="B339:B340"/>
    <mergeCell ref="A237:I237"/>
    <mergeCell ref="A188:I188"/>
    <mergeCell ref="A189:A190"/>
    <mergeCell ref="A8:I8"/>
    <mergeCell ref="A13:I13"/>
    <mergeCell ref="A28:I28"/>
    <mergeCell ref="A43:I43"/>
    <mergeCell ref="E77:G77"/>
    <mergeCell ref="A310:B310"/>
    <mergeCell ref="B151:B152"/>
    <mergeCell ref="B189:B190"/>
    <mergeCell ref="A178:I178"/>
    <mergeCell ref="A101:B101"/>
    <mergeCell ref="I266:I267"/>
    <mergeCell ref="I151:I152"/>
    <mergeCell ref="I39:I40"/>
    <mergeCell ref="I77:I78"/>
    <mergeCell ref="I115:I116"/>
    <mergeCell ref="A98:I98"/>
    <mergeCell ref="A60:B60"/>
    <mergeCell ref="A215:I215"/>
    <mergeCell ref="A88:B88"/>
    <mergeCell ref="A97:B97"/>
  </mergeCells>
  <printOptions/>
  <pageMargins left="0" right="0" top="0" bottom="0" header="0.5118110236220472" footer="0.5118110236220472"/>
  <pageSetup fitToHeight="29" horizontalDpi="600" verticalDpi="600" orientation="landscape" paperSize="9" scale="40" r:id="rId3"/>
  <rowBreaks count="10" manualBreakCount="10">
    <brk id="36" min="4" max="8" man="1"/>
    <brk id="74" min="4" max="8" man="1"/>
    <brk id="112" min="4" max="8" man="1"/>
    <brk id="148" min="4" max="8" man="1"/>
    <brk id="186" min="4" max="8" man="1"/>
    <brk id="224" min="4" max="8" man="1"/>
    <brk id="262" min="4" max="8" man="1"/>
    <brk id="299" min="4" max="8" man="1"/>
    <brk id="336" min="4" max="8" man="1"/>
    <brk id="372" min="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2021-02-10T01:24:33Z</cp:lastPrinted>
  <dcterms:created xsi:type="dcterms:W3CDTF">1996-10-08T23:32:33Z</dcterms:created>
  <dcterms:modified xsi:type="dcterms:W3CDTF">2021-03-16T06:52:52Z</dcterms:modified>
  <cp:category/>
  <cp:version/>
  <cp:contentType/>
  <cp:contentStatus/>
</cp:coreProperties>
</file>